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1340" windowHeight="6285"/>
  </bookViews>
  <sheets>
    <sheet name="Приложение №1" sheetId="1" r:id="rId1"/>
    <sheet name="пояснительная" sheetId="2" r:id="rId2"/>
  </sheets>
  <definedNames>
    <definedName name="_xlnm.Print_Titles" localSheetId="0">'Приложение №1'!$3:$4</definedName>
    <definedName name="_xlnm.Print_Area" localSheetId="0">'Приложение №1'!$A$1:$C$37</definedName>
  </definedNames>
  <calcPr calcId="145621"/>
</workbook>
</file>

<file path=xl/calcChain.xml><?xml version="1.0" encoding="utf-8"?>
<calcChain xmlns="http://schemas.openxmlformats.org/spreadsheetml/2006/main">
  <c r="C9" i="2" l="1"/>
  <c r="C11" i="2"/>
  <c r="C16" i="2"/>
  <c r="C14" i="2"/>
  <c r="C13" i="2"/>
  <c r="C19" i="2"/>
  <c r="C21" i="2"/>
  <c r="C23" i="2"/>
  <c r="C8" i="2"/>
  <c r="C27" i="2"/>
  <c r="C29" i="2"/>
  <c r="C32" i="2"/>
  <c r="C35" i="2"/>
  <c r="C26" i="2" s="1"/>
  <c r="C25" i="2" s="1"/>
  <c r="D29" i="2"/>
  <c r="D27" i="2"/>
  <c r="D32" i="2"/>
  <c r="D26" i="2" s="1"/>
  <c r="D35" i="2"/>
  <c r="E32" i="2"/>
  <c r="D19" i="2"/>
  <c r="D23" i="2"/>
  <c r="D21" i="2"/>
  <c r="E9" i="2"/>
  <c r="E11" i="2"/>
  <c r="E16" i="2"/>
  <c r="E13" i="2" s="1"/>
  <c r="E14" i="2"/>
  <c r="F14" i="2" s="1"/>
  <c r="E19" i="2"/>
  <c r="F19" i="2" s="1"/>
  <c r="E21" i="2"/>
  <c r="F21" i="2" s="1"/>
  <c r="E23" i="2"/>
  <c r="E27" i="2"/>
  <c r="F27" i="2" s="1"/>
  <c r="E29" i="2"/>
  <c r="E35" i="2"/>
  <c r="E26" i="2"/>
  <c r="E37" i="2"/>
  <c r="E25" i="2" s="1"/>
  <c r="C27" i="1"/>
  <c r="C35" i="1"/>
  <c r="C19" i="1"/>
  <c r="C7" i="1"/>
  <c r="C9" i="1"/>
  <c r="C14" i="1"/>
  <c r="C11" i="1"/>
  <c r="C6" i="1" s="1"/>
  <c r="C37" i="1" s="1"/>
  <c r="C12" i="1"/>
  <c r="C17" i="1"/>
  <c r="C21" i="1"/>
  <c r="C33" i="1"/>
  <c r="C25" i="1"/>
  <c r="C24" i="1" s="1"/>
  <c r="C23" i="1" s="1"/>
  <c r="F36" i="2"/>
  <c r="F34" i="2"/>
  <c r="F33" i="2"/>
  <c r="F30" i="2"/>
  <c r="F29" i="2"/>
  <c r="F28" i="2"/>
  <c r="F24" i="2"/>
  <c r="F23" i="2"/>
  <c r="F22" i="2"/>
  <c r="F20" i="2"/>
  <c r="F18" i="2"/>
  <c r="F17" i="2"/>
  <c r="D16" i="2"/>
  <c r="F16" i="2" s="1"/>
  <c r="F15" i="2"/>
  <c r="D14" i="2"/>
  <c r="D13" i="2" s="1"/>
  <c r="D8" i="2" s="1"/>
  <c r="F12" i="2"/>
  <c r="D11" i="2"/>
  <c r="F11" i="2" s="1"/>
  <c r="F10" i="2"/>
  <c r="A3" i="2"/>
  <c r="D9" i="2"/>
  <c r="F9" i="2" s="1"/>
  <c r="F31" i="2"/>
  <c r="F32" i="2"/>
  <c r="F35" i="2"/>
  <c r="E8" i="2" l="1"/>
  <c r="F13" i="2"/>
  <c r="F26" i="2"/>
  <c r="D25" i="2"/>
  <c r="F25" i="2" s="1"/>
  <c r="C39" i="2"/>
  <c r="D39" i="2" l="1"/>
  <c r="F8" i="2"/>
  <c r="E39" i="2"/>
  <c r="F39" i="2" s="1"/>
</calcChain>
</file>

<file path=xl/sharedStrings.xml><?xml version="1.0" encoding="utf-8"?>
<sst xmlns="http://schemas.openxmlformats.org/spreadsheetml/2006/main" count="139" uniqueCount="74">
  <si>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</si>
  <si>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</si>
  <si>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</si>
  <si>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</si>
  <si>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</si>
  <si>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</si>
  <si>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</si>
  <si>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</si>
  <si>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</si>
  <si>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</si>
  <si>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</si>
  <si>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</si>
  <si>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ГОСУДАРСТВЕННАЯ ПОШЛИНА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</si>
  <si>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</si>
  <si>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</si>
  <si>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</si>
  <si>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</si>
  <si>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</si>
  <si>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</si>
  <si>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</si>
  <si>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</si>
  <si>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</si>
  <si>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</si>
  <si>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</si>
  <si>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</si>
  <si>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</si>
  <si>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Субсидии бюджетам бюджетной системы Российской Федерации (межбюджетные субсидии)</t>
  </si>
  <si>
    <t>2 02 20000 00 0000 150</t>
  </si>
  <si>
    <t>2 02 10000 00 0000 150</t>
  </si>
  <si>
    <t>2 02 40000 00 0000 150</t>
  </si>
  <si>
    <t>1 06 06040 00 0000 110</t>
  </si>
  <si>
    <t>1 06 06030 00 0000 110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</si>
  <si>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</si>
  <si>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</si>
  <si>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</si>
  <si>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</si>
  <si>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</si>
  <si>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</si>
  <si>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Прочие субсидии бюджетам сельских поселений</t>
  </si>
  <si>
    <t>2 02 29999 10 0000 150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</si>
  <si>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</si>
  <si>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</si>
  <si>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</si>
  <si>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Прочие межбюджетные трансферты, передаваемые бюджетам сельских поселений</t>
  </si>
  <si>
    <t>2 02 49999 10 0000 150</t>
  </si>
  <si>
    <t>НАЛОГИ НА СОВОКУПНЫЙ ДОХОД</t>
  </si>
  <si>
    <t>1 05 00000 00 0000 000</t>
  </si>
  <si>
    <t>1 05 03010 01 0000 110</t>
  </si>
  <si>
    <t xml:space="preserve">   Земельный налог с организаций</t>
  </si>
  <si>
    <t xml:space="preserve">   Земельный налог с физических лиц</t>
  </si>
  <si>
    <t>Иные межбюджетные трансферты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</si>
  <si>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</si>
  <si>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</si>
  <si>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</si>
  <si>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</si>
  <si>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2 02 25576 10 0000 150</t>
  </si>
  <si>
    <t>тыс. рублей</t>
  </si>
  <si>
    <t>Исполнено,</t>
  </si>
  <si>
    <t>Исполнение бюджета муниципального образования "Шалакушское" по доходам за 2022 год</t>
  </si>
  <si>
    <t>Утверждено,                        тыс. руб.</t>
  </si>
  <si>
    <t>Исполнено,                        тыс. руб.</t>
  </si>
  <si>
    <t>% исполнения</t>
  </si>
  <si>
    <t xml:space="preserve">пояснительная к ПРИЛОЖЕНИЮ 1                                                                                  
                       </t>
  </si>
  <si>
    <t>ДОХОДЫ ОТ ОКАЗАНИЯ ПЛАТНЫХ УСЛУГ И КОМПЕНСАЦИИ ЗАТРАТ ГОСУДАРСТВА</t>
  </si>
  <si>
    <t>1 13 00000 00 0000 000</t>
  </si>
  <si>
    <t>Прочие доходы от компенсации затрат бюджетов сельских поселений</t>
  </si>
  <si>
    <t>Субсидии бюджетам сельских поселений на обеспечение комплексного развития сельских территорий</t>
  </si>
  <si>
    <t>ПРОЧИЕ БЕЗВОЗМЕЗДНЫЕ ПОСТУПЛЕНИЯ</t>
  </si>
  <si>
    <t>Прочие безвозмездные поступления в бюджеты сельских поселений</t>
  </si>
  <si>
    <t>2 07 05030 10 0000 150</t>
  </si>
  <si>
    <t>2 07 00000 00 0000 000</t>
  </si>
  <si>
    <t xml:space="preserve">Единый сельскохозяйственный налог </t>
  </si>
  <si>
    <t>Прогноз кассовых поступлений 
на 2022 год</t>
  </si>
  <si>
    <t xml:space="preserve">ПРИЛОЖЕНИЕ 1                                                      к решению сессии Собрания депутатов Няндомского муниципального округа Архангельской области                                                от 20 июня 2023 года  № 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</si>
</sst>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 inden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wrapText="1" indent="1"/>
    </xf>
    <xf numFmtId="0" fontId="3" fillId="0" borderId="7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left" vertical="top" wrapText="1" indent="1"/>
    </xf>
    <xf numFmtId="0" fontId="1" fillId="0" borderId="5" xfId="0" applyFont="1" applyFill="1" applyBorder="1" applyAlignment="1">
      <alignment horizontal="left" vertical="top" wrapText="1" indent="1"/>
    </xf>
    <xf numFmtId="49" fontId="1" fillId="0" borderId="5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tabSelected="1" zoomScaleSheetLayoutView="100" workbookViewId="0">
      <selection activeCell="J13" sqref="J13"/>
    </sheetView>
  </sheetViews>
  <sheetFormatPr defaultColWidth="9.140625" defaultRowHeight="15" x14ac:dyDescent="0.2"/>
  <cols>
    <col min="1" max="1" width="53.5703125" style="2" customWidth="1"/>
    <col min="2" max="2" width="26.28515625" style="2" customWidth="1"/>
    <col min="3" max="3" width="14.28515625" style="2" customWidth="1"/>
    <col min="4" max="16384" width="9.140625" style="2"/>
  </cols>
  <sheetData>
    <row r="1" spans="1:3" ht="89.25" customHeight="1" x14ac:dyDescent="0.25">
      <c r="A1" s="1"/>
      <c r="B1" s="52" t="s">
        <v>73</v>
      </c>
      <c r="C1" s="53"/>
    </row>
    <row r="2" spans="1:3" ht="37.5" customHeight="1" x14ac:dyDescent="0.2">
      <c r="A2" s="56" t="s">
        <v>58</v>
      </c>
      <c r="B2" s="56"/>
      <c r="C2" s="56"/>
    </row>
    <row r="3" spans="1:3" ht="24.75" customHeight="1" x14ac:dyDescent="0.2">
      <c r="A3" s="54" t="s">
        <v>10</v>
      </c>
      <c r="B3" s="55" t="s">
        <v>11</v>
      </c>
      <c r="C3" s="20" t="s">
        <v>57</v>
      </c>
    </row>
    <row r="4" spans="1:3" ht="18.75" customHeight="1" x14ac:dyDescent="0.2">
      <c r="A4" s="54"/>
      <c r="B4" s="55"/>
      <c r="C4" s="21" t="s">
        <v>56</v>
      </c>
    </row>
    <row r="5" spans="1:3" ht="15" customHeight="1" x14ac:dyDescent="0.2">
      <c r="A5" s="18">
        <v>1</v>
      </c>
      <c r="B5" s="22">
        <v>2</v>
      </c>
      <c r="C5" s="21">
        <v>3</v>
      </c>
    </row>
    <row r="6" spans="1:3" ht="15.75" x14ac:dyDescent="0.2">
      <c r="A6" s="32" t="s">
        <v>13</v>
      </c>
      <c r="B6" s="33" t="s">
        <v>6</v>
      </c>
      <c r="C6" s="34">
        <f>SUM(C7+C9+C11+C17+C19+C21)</f>
        <v>1844.2</v>
      </c>
    </row>
    <row r="7" spans="1:3" ht="15.75" x14ac:dyDescent="0.2">
      <c r="A7" s="35" t="s">
        <v>4</v>
      </c>
      <c r="B7" s="36" t="s">
        <v>7</v>
      </c>
      <c r="C7" s="37">
        <f>C8</f>
        <v>1091.2</v>
      </c>
    </row>
    <row r="8" spans="1:3" ht="15.75" x14ac:dyDescent="0.2">
      <c r="A8" s="38" t="s">
        <v>0</v>
      </c>
      <c r="B8" s="36" t="s">
        <v>8</v>
      </c>
      <c r="C8" s="37">
        <v>1091.2</v>
      </c>
    </row>
    <row r="9" spans="1:3" ht="15.75" x14ac:dyDescent="0.2">
      <c r="A9" s="39" t="s">
        <v>45</v>
      </c>
      <c r="B9" s="36" t="s">
        <v>46</v>
      </c>
      <c r="C9" s="37">
        <f>SUM(C10)</f>
        <v>26.8</v>
      </c>
    </row>
    <row r="10" spans="1:3" ht="15.75" x14ac:dyDescent="0.2">
      <c r="A10" s="38" t="s">
        <v>71</v>
      </c>
      <c r="B10" s="36" t="s">
        <v>47</v>
      </c>
      <c r="C10" s="37">
        <v>26.8</v>
      </c>
    </row>
    <row r="11" spans="1:3" ht="15.75" x14ac:dyDescent="0.2">
      <c r="A11" s="39" t="s">
        <v>1</v>
      </c>
      <c r="B11" s="36" t="s">
        <v>19</v>
      </c>
      <c r="C11" s="37">
        <f>SUM(C14+C12)</f>
        <v>505.90000000000003</v>
      </c>
    </row>
    <row r="12" spans="1:3" ht="15.75" x14ac:dyDescent="0.2">
      <c r="A12" s="39" t="s">
        <v>15</v>
      </c>
      <c r="B12" s="36" t="s">
        <v>20</v>
      </c>
      <c r="C12" s="37">
        <f>SUM(C13)</f>
        <v>201.3</v>
      </c>
    </row>
    <row r="13" spans="1:3" ht="63" x14ac:dyDescent="0.2">
      <c r="A13" s="38" t="s">
        <v>34</v>
      </c>
      <c r="B13" s="36" t="s">
        <v>35</v>
      </c>
      <c r="C13" s="37">
        <v>201.3</v>
      </c>
    </row>
    <row r="14" spans="1:3" ht="15.75" x14ac:dyDescent="0.2">
      <c r="A14" s="40" t="s">
        <v>16</v>
      </c>
      <c r="B14" s="41" t="s">
        <v>17</v>
      </c>
      <c r="C14" s="37">
        <f>SUM(C15:C16)</f>
        <v>304.60000000000002</v>
      </c>
    </row>
    <row r="15" spans="1:3" ht="15.75" x14ac:dyDescent="0.2">
      <c r="A15" s="42" t="s">
        <v>48</v>
      </c>
      <c r="B15" s="41" t="s">
        <v>31</v>
      </c>
      <c r="C15" s="37">
        <v>84.1</v>
      </c>
    </row>
    <row r="16" spans="1:3" ht="15.75" x14ac:dyDescent="0.2">
      <c r="A16" s="42" t="s">
        <v>49</v>
      </c>
      <c r="B16" s="36" t="s">
        <v>30</v>
      </c>
      <c r="C16" s="37">
        <v>220.5</v>
      </c>
    </row>
    <row r="17" spans="1:3" ht="15.75" x14ac:dyDescent="0.2">
      <c r="A17" s="39" t="s">
        <v>12</v>
      </c>
      <c r="B17" s="36" t="s">
        <v>22</v>
      </c>
      <c r="C17" s="37">
        <f>SUM(C18:C18)</f>
        <v>10</v>
      </c>
    </row>
    <row r="18" spans="1:3" ht="94.5" x14ac:dyDescent="0.2">
      <c r="A18" s="38" t="s">
        <v>21</v>
      </c>
      <c r="B18" s="36" t="s">
        <v>18</v>
      </c>
      <c r="C18" s="37">
        <v>10</v>
      </c>
    </row>
    <row r="19" spans="1:3" ht="47.25" x14ac:dyDescent="0.2">
      <c r="A19" s="35" t="s">
        <v>2</v>
      </c>
      <c r="B19" s="36" t="s">
        <v>23</v>
      </c>
      <c r="C19" s="37">
        <f>SUM(C20)</f>
        <v>91</v>
      </c>
    </row>
    <row r="20" spans="1:3" s="7" customFormat="1" ht="47.25" x14ac:dyDescent="0.25">
      <c r="A20" s="43" t="s">
        <v>32</v>
      </c>
      <c r="B20" s="36" t="s">
        <v>33</v>
      </c>
      <c r="C20" s="37">
        <v>91</v>
      </c>
    </row>
    <row r="21" spans="1:3" s="7" customFormat="1" ht="31.5" x14ac:dyDescent="0.25">
      <c r="A21" s="43" t="s">
        <v>63</v>
      </c>
      <c r="B21" s="36" t="s">
        <v>64</v>
      </c>
      <c r="C21" s="37">
        <f>SUM(C22)</f>
        <v>119.3</v>
      </c>
    </row>
    <row r="22" spans="1:3" s="7" customFormat="1" ht="31.5" x14ac:dyDescent="0.25">
      <c r="A22" s="43" t="s">
        <v>65</v>
      </c>
      <c r="B22" s="36" t="s">
        <v>54</v>
      </c>
      <c r="C22" s="37">
        <v>119.3</v>
      </c>
    </row>
    <row r="23" spans="1:3" ht="15.75" x14ac:dyDescent="0.2">
      <c r="A23" s="44" t="s">
        <v>3</v>
      </c>
      <c r="B23" s="45" t="s">
        <v>9</v>
      </c>
      <c r="C23" s="46">
        <f>SUM(C24)+C35</f>
        <v>7427.2</v>
      </c>
    </row>
    <row r="24" spans="1:3" ht="31.5" x14ac:dyDescent="0.2">
      <c r="A24" s="35" t="s">
        <v>5</v>
      </c>
      <c r="B24" s="36" t="s">
        <v>24</v>
      </c>
      <c r="C24" s="37">
        <f>C25+C27+C30+C33</f>
        <v>7424.7</v>
      </c>
    </row>
    <row r="25" spans="1:3" ht="31.5" x14ac:dyDescent="0.2">
      <c r="A25" s="39" t="s">
        <v>51</v>
      </c>
      <c r="B25" s="36" t="s">
        <v>28</v>
      </c>
      <c r="C25" s="37">
        <f>SUM(C26:C26)</f>
        <v>1795.2</v>
      </c>
    </row>
    <row r="26" spans="1:3" ht="47.25" x14ac:dyDescent="0.2">
      <c r="A26" s="38" t="s">
        <v>36</v>
      </c>
      <c r="B26" s="36" t="s">
        <v>37</v>
      </c>
      <c r="C26" s="37">
        <v>1795.2</v>
      </c>
    </row>
    <row r="27" spans="1:3" ht="31.5" x14ac:dyDescent="0.2">
      <c r="A27" s="35" t="s">
        <v>26</v>
      </c>
      <c r="B27" s="36" t="s">
        <v>27</v>
      </c>
      <c r="C27" s="37">
        <f>SUM(C28:C29)</f>
        <v>4552.5</v>
      </c>
    </row>
    <row r="28" spans="1:3" ht="47.25" x14ac:dyDescent="0.2">
      <c r="A28" s="38" t="s">
        <v>66</v>
      </c>
      <c r="B28" s="36" t="s">
        <v>55</v>
      </c>
      <c r="C28" s="37">
        <v>1342.3</v>
      </c>
    </row>
    <row r="29" spans="1:3" ht="15.75" x14ac:dyDescent="0.2">
      <c r="A29" s="38" t="s">
        <v>38</v>
      </c>
      <c r="B29" s="36" t="s">
        <v>39</v>
      </c>
      <c r="C29" s="47">
        <v>3210.2</v>
      </c>
    </row>
    <row r="30" spans="1:3" ht="31.5" x14ac:dyDescent="0.2">
      <c r="A30" s="35" t="s">
        <v>52</v>
      </c>
      <c r="B30" s="36" t="s">
        <v>25</v>
      </c>
      <c r="C30" s="37">
        <v>548.1</v>
      </c>
    </row>
    <row r="31" spans="1:3" ht="47.25" x14ac:dyDescent="0.2">
      <c r="A31" s="38" t="s">
        <v>40</v>
      </c>
      <c r="B31" s="36" t="s">
        <v>41</v>
      </c>
      <c r="C31" s="37">
        <v>87.5</v>
      </c>
    </row>
    <row r="32" spans="1:3" ht="63" x14ac:dyDescent="0.2">
      <c r="A32" s="38" t="s">
        <v>53</v>
      </c>
      <c r="B32" s="36" t="s">
        <v>42</v>
      </c>
      <c r="C32" s="37">
        <v>460.6</v>
      </c>
    </row>
    <row r="33" spans="1:3" ht="15.75" x14ac:dyDescent="0.2">
      <c r="A33" s="35" t="s">
        <v>50</v>
      </c>
      <c r="B33" s="36" t="s">
        <v>29</v>
      </c>
      <c r="C33" s="37">
        <f>SUM(C34:C34)</f>
        <v>528.9</v>
      </c>
    </row>
    <row r="34" spans="1:3" ht="31.5" x14ac:dyDescent="0.2">
      <c r="A34" s="48" t="s">
        <v>43</v>
      </c>
      <c r="B34" s="36" t="s">
        <v>44</v>
      </c>
      <c r="C34" s="37">
        <v>528.9</v>
      </c>
    </row>
    <row r="35" spans="1:3" ht="15.75" x14ac:dyDescent="0.2">
      <c r="A35" s="48" t="s">
        <v>67</v>
      </c>
      <c r="B35" s="36" t="s">
        <v>70</v>
      </c>
      <c r="C35" s="37">
        <f>SUM(C36)</f>
        <v>2.5</v>
      </c>
    </row>
    <row r="36" spans="1:3" ht="31.5" x14ac:dyDescent="0.2">
      <c r="A36" s="49" t="s">
        <v>68</v>
      </c>
      <c r="B36" s="50" t="s">
        <v>69</v>
      </c>
      <c r="C36" s="31">
        <v>2.5</v>
      </c>
    </row>
    <row r="37" spans="1:3" ht="15.75" x14ac:dyDescent="0.2">
      <c r="A37" s="3" t="s">
        <v>14</v>
      </c>
      <c r="B37" s="4"/>
      <c r="C37" s="29">
        <f>SUM(C6+C23)</f>
        <v>9271.4</v>
      </c>
    </row>
    <row r="38" spans="1:3" x14ac:dyDescent="0.2">
      <c r="A38" s="5"/>
      <c r="B38" s="6"/>
      <c r="C38" s="6"/>
    </row>
  </sheetData>
  <mergeCells count="4">
    <mergeCell ref="B1:C1"/>
    <mergeCell ref="A3:A4"/>
    <mergeCell ref="B3:B4"/>
    <mergeCell ref="A2:C2"/>
  </mergeCells>
  <phoneticPr fontId="0" type="noConversion"/>
  <pageMargins left="1.1811023622047245" right="0.11811023622047245" top="0.70866141732283472" bottom="0.39370078740157483" header="0.51181102362204722" footer="0.55118110236220474"/>
  <pageSetup paperSize="9" scale="95" firstPageNumber="4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activeCell="E13" sqref="E13"/>
    </sheetView>
  </sheetViews>
  <sheetFormatPr defaultColWidth="9.140625" defaultRowHeight="15" x14ac:dyDescent="0.2"/>
  <cols>
    <col min="1" max="1" width="42.42578125" style="2" customWidth="1"/>
    <col min="2" max="2" width="23.140625" style="2" customWidth="1"/>
    <col min="3" max="3" width="15.7109375" style="2" customWidth="1"/>
    <col min="4" max="4" width="14.28515625" style="2" customWidth="1"/>
    <col min="5" max="5" width="12.28515625" style="2" customWidth="1"/>
    <col min="6" max="6" width="10.7109375" style="2" customWidth="1"/>
    <col min="7" max="16384" width="9.140625" style="2"/>
  </cols>
  <sheetData>
    <row r="1" spans="1:6" ht="15.75" x14ac:dyDescent="0.25">
      <c r="A1" s="1"/>
      <c r="B1" s="57" t="s">
        <v>62</v>
      </c>
      <c r="C1" s="57"/>
      <c r="D1" s="58"/>
      <c r="E1" s="58"/>
      <c r="F1" s="58"/>
    </row>
    <row r="2" spans="1:6" ht="15.75" x14ac:dyDescent="0.25">
      <c r="A2" s="1"/>
      <c r="B2" s="23"/>
      <c r="C2" s="23"/>
      <c r="D2" s="25"/>
      <c r="E2" s="24"/>
      <c r="F2" s="24"/>
    </row>
    <row r="3" spans="1:6" ht="22.5" customHeight="1" x14ac:dyDescent="0.2">
      <c r="A3" s="56" t="str">
        <f>'Приложение №1'!A2:C2</f>
        <v>Исполнение бюджета муниципального образования "Шалакушское" по доходам за 2022 год</v>
      </c>
      <c r="B3" s="56"/>
      <c r="C3" s="56"/>
      <c r="D3" s="56"/>
      <c r="E3" s="56"/>
      <c r="F3" s="56"/>
    </row>
    <row r="4" spans="1:6" ht="17.25" customHeight="1" x14ac:dyDescent="0.2">
      <c r="A4" s="19"/>
      <c r="B4" s="19"/>
      <c r="C4" s="19"/>
      <c r="D4" s="19"/>
      <c r="E4" s="19"/>
      <c r="F4" s="19"/>
    </row>
    <row r="5" spans="1:6" ht="14.25" customHeight="1" x14ac:dyDescent="0.2">
      <c r="A5" s="54" t="s">
        <v>10</v>
      </c>
      <c r="B5" s="54" t="s">
        <v>11</v>
      </c>
      <c r="C5" s="61" t="s">
        <v>59</v>
      </c>
      <c r="D5" s="59" t="s">
        <v>72</v>
      </c>
      <c r="E5" s="61" t="s">
        <v>60</v>
      </c>
      <c r="F5" s="61" t="s">
        <v>61</v>
      </c>
    </row>
    <row r="6" spans="1:6" ht="49.5" customHeight="1" x14ac:dyDescent="0.2">
      <c r="A6" s="54"/>
      <c r="B6" s="54"/>
      <c r="C6" s="63"/>
      <c r="D6" s="60"/>
      <c r="E6" s="62"/>
      <c r="F6" s="62"/>
    </row>
    <row r="7" spans="1:6" ht="12" customHeight="1" x14ac:dyDescent="0.2">
      <c r="A7" s="18">
        <v>1</v>
      </c>
      <c r="B7" s="18">
        <v>2</v>
      </c>
      <c r="C7" s="30">
        <v>3</v>
      </c>
      <c r="D7" s="51">
        <v>4</v>
      </c>
      <c r="E7" s="30">
        <v>5</v>
      </c>
      <c r="F7" s="30">
        <v>6</v>
      </c>
    </row>
    <row r="8" spans="1:6" ht="31.5" x14ac:dyDescent="0.2">
      <c r="A8" s="3" t="s">
        <v>13</v>
      </c>
      <c r="B8" s="4" t="s">
        <v>6</v>
      </c>
      <c r="C8" s="28">
        <f>SUM(C9+C11+C13+C19+C21+C23)</f>
        <v>1829.4</v>
      </c>
      <c r="D8" s="28">
        <f>SUM(D9+D11+D13+D19+D21+D23)</f>
        <v>1829.4</v>
      </c>
      <c r="E8" s="28">
        <f>SUM(E9+E11+E13+E19+E21+E23)</f>
        <v>1844.2</v>
      </c>
      <c r="F8" s="28">
        <f>E8/D8*100</f>
        <v>100.80900841806056</v>
      </c>
    </row>
    <row r="9" spans="1:6" ht="15.75" x14ac:dyDescent="0.2">
      <c r="A9" s="11" t="s">
        <v>4</v>
      </c>
      <c r="B9" s="12" t="s">
        <v>7</v>
      </c>
      <c r="C9" s="26">
        <f>C10</f>
        <v>1031.4000000000001</v>
      </c>
      <c r="D9" s="26">
        <f>D10</f>
        <v>1031.4000000000001</v>
      </c>
      <c r="E9" s="26">
        <f>E10</f>
        <v>1091.2</v>
      </c>
      <c r="F9" s="26">
        <f t="shared" ref="F9:F39" si="0">E9/D9*100</f>
        <v>105.79794454140003</v>
      </c>
    </row>
    <row r="10" spans="1:6" ht="17.45" customHeight="1" x14ac:dyDescent="0.2">
      <c r="A10" s="8" t="s">
        <v>0</v>
      </c>
      <c r="B10" s="12" t="s">
        <v>8</v>
      </c>
      <c r="C10" s="26">
        <v>1031.4000000000001</v>
      </c>
      <c r="D10" s="26">
        <v>1031.4000000000001</v>
      </c>
      <c r="E10" s="26">
        <v>1091.2</v>
      </c>
      <c r="F10" s="26">
        <f t="shared" si="0"/>
        <v>105.79794454140003</v>
      </c>
    </row>
    <row r="11" spans="1:6" ht="17.45" customHeight="1" x14ac:dyDescent="0.2">
      <c r="A11" s="9" t="s">
        <v>45</v>
      </c>
      <c r="B11" s="12" t="s">
        <v>46</v>
      </c>
      <c r="C11" s="26">
        <f>SUM(C12)</f>
        <v>13</v>
      </c>
      <c r="D11" s="26">
        <f>SUM(D12)</f>
        <v>13</v>
      </c>
      <c r="E11" s="26">
        <f>SUM(E12)</f>
        <v>26.8</v>
      </c>
      <c r="F11" s="26">
        <f t="shared" si="0"/>
        <v>206.15384615384619</v>
      </c>
    </row>
    <row r="12" spans="1:6" ht="22.9" customHeight="1" x14ac:dyDescent="0.2">
      <c r="A12" s="8" t="s">
        <v>71</v>
      </c>
      <c r="B12" s="12" t="s">
        <v>47</v>
      </c>
      <c r="C12" s="26">
        <v>13</v>
      </c>
      <c r="D12" s="26">
        <v>13</v>
      </c>
      <c r="E12" s="26">
        <v>26.8</v>
      </c>
      <c r="F12" s="26">
        <f t="shared" si="0"/>
        <v>206.15384615384619</v>
      </c>
    </row>
    <row r="13" spans="1:6" ht="15.75" x14ac:dyDescent="0.2">
      <c r="A13" s="9" t="s">
        <v>1</v>
      </c>
      <c r="B13" s="12" t="s">
        <v>19</v>
      </c>
      <c r="C13" s="26">
        <f>SUM(C16+C14)</f>
        <v>557.6</v>
      </c>
      <c r="D13" s="26">
        <f>SUM(D16+D14)</f>
        <v>557.6</v>
      </c>
      <c r="E13" s="26">
        <f>SUM(E16+E14)</f>
        <v>505.90000000000003</v>
      </c>
      <c r="F13" s="26">
        <f t="shared" si="0"/>
        <v>90.728120516499288</v>
      </c>
    </row>
    <row r="14" spans="1:6" ht="15.75" x14ac:dyDescent="0.2">
      <c r="A14" s="9" t="s">
        <v>15</v>
      </c>
      <c r="B14" s="12" t="s">
        <v>20</v>
      </c>
      <c r="C14" s="26">
        <f>SUM(C15)</f>
        <v>203.6</v>
      </c>
      <c r="D14" s="26">
        <f>SUM(D15)</f>
        <v>203.6</v>
      </c>
      <c r="E14" s="26">
        <f>SUM(E15)</f>
        <v>201.3</v>
      </c>
      <c r="F14" s="26">
        <f t="shared" si="0"/>
        <v>98.870333988212195</v>
      </c>
    </row>
    <row r="15" spans="1:6" ht="78.75" x14ac:dyDescent="0.2">
      <c r="A15" s="8" t="s">
        <v>34</v>
      </c>
      <c r="B15" s="12" t="s">
        <v>35</v>
      </c>
      <c r="C15" s="26">
        <v>203.6</v>
      </c>
      <c r="D15" s="26">
        <v>203.6</v>
      </c>
      <c r="E15" s="26">
        <v>201.3</v>
      </c>
      <c r="F15" s="26">
        <f t="shared" si="0"/>
        <v>98.870333988212195</v>
      </c>
    </row>
    <row r="16" spans="1:6" ht="18" customHeight="1" x14ac:dyDescent="0.2">
      <c r="A16" s="13" t="s">
        <v>16</v>
      </c>
      <c r="B16" s="10" t="s">
        <v>17</v>
      </c>
      <c r="C16" s="26">
        <f>SUM(C17:C18)</f>
        <v>354</v>
      </c>
      <c r="D16" s="26">
        <f>SUM(D17:D18)</f>
        <v>354</v>
      </c>
      <c r="E16" s="26">
        <f>SUM(E17:E18)</f>
        <v>304.60000000000002</v>
      </c>
      <c r="F16" s="26">
        <f t="shared" si="0"/>
        <v>86.045197740112997</v>
      </c>
    </row>
    <row r="17" spans="1:6" ht="15.75" customHeight="1" x14ac:dyDescent="0.2">
      <c r="A17" s="14" t="s">
        <v>48</v>
      </c>
      <c r="B17" s="10" t="s">
        <v>31</v>
      </c>
      <c r="C17" s="26">
        <v>111</v>
      </c>
      <c r="D17" s="26">
        <v>111</v>
      </c>
      <c r="E17" s="26">
        <v>84.1</v>
      </c>
      <c r="F17" s="26">
        <f t="shared" si="0"/>
        <v>75.765765765765764</v>
      </c>
    </row>
    <row r="18" spans="1:6" ht="15.75" x14ac:dyDescent="0.2">
      <c r="A18" s="14" t="s">
        <v>49</v>
      </c>
      <c r="B18" s="12" t="s">
        <v>30</v>
      </c>
      <c r="C18" s="26">
        <v>243</v>
      </c>
      <c r="D18" s="26">
        <v>243</v>
      </c>
      <c r="E18" s="26">
        <v>220.5</v>
      </c>
      <c r="F18" s="26">
        <f t="shared" si="0"/>
        <v>90.740740740740748</v>
      </c>
    </row>
    <row r="19" spans="1:6" ht="15.75" x14ac:dyDescent="0.2">
      <c r="A19" s="9" t="s">
        <v>12</v>
      </c>
      <c r="B19" s="12" t="s">
        <v>22</v>
      </c>
      <c r="C19" s="26">
        <f>SUM(C20:C20)</f>
        <v>12</v>
      </c>
      <c r="D19" s="26">
        <f>SUM(D20:D20)</f>
        <v>12</v>
      </c>
      <c r="E19" s="26">
        <f>SUM(E20:E20)</f>
        <v>10</v>
      </c>
      <c r="F19" s="26">
        <f t="shared" si="0"/>
        <v>83.333333333333343</v>
      </c>
    </row>
    <row r="20" spans="1:6" ht="114.6" customHeight="1" x14ac:dyDescent="0.2">
      <c r="A20" s="8" t="s">
        <v>21</v>
      </c>
      <c r="B20" s="12" t="s">
        <v>18</v>
      </c>
      <c r="C20" s="26">
        <v>12</v>
      </c>
      <c r="D20" s="26">
        <v>12</v>
      </c>
      <c r="E20" s="26">
        <v>10</v>
      </c>
      <c r="F20" s="26">
        <f t="shared" si="0"/>
        <v>83.333333333333343</v>
      </c>
    </row>
    <row r="21" spans="1:6" ht="64.900000000000006" customHeight="1" x14ac:dyDescent="0.2">
      <c r="A21" s="11" t="s">
        <v>2</v>
      </c>
      <c r="B21" s="12" t="s">
        <v>23</v>
      </c>
      <c r="C21" s="26">
        <f>SUM(C22)</f>
        <v>96</v>
      </c>
      <c r="D21" s="26">
        <f>SUM(D22)</f>
        <v>96</v>
      </c>
      <c r="E21" s="26">
        <f>SUM(E22)</f>
        <v>91</v>
      </c>
      <c r="F21" s="26">
        <f t="shared" si="0"/>
        <v>94.791666666666657</v>
      </c>
    </row>
    <row r="22" spans="1:6" ht="52.15" customHeight="1" x14ac:dyDescent="0.25">
      <c r="A22" s="15" t="s">
        <v>32</v>
      </c>
      <c r="B22" s="16" t="s">
        <v>33</v>
      </c>
      <c r="C22" s="26">
        <v>96</v>
      </c>
      <c r="D22" s="26">
        <v>96</v>
      </c>
      <c r="E22" s="26">
        <v>91</v>
      </c>
      <c r="F22" s="26">
        <f t="shared" si="0"/>
        <v>94.791666666666657</v>
      </c>
    </row>
    <row r="23" spans="1:6" ht="45" customHeight="1" x14ac:dyDescent="0.25">
      <c r="A23" s="15" t="s">
        <v>63</v>
      </c>
      <c r="B23" s="12" t="s">
        <v>64</v>
      </c>
      <c r="C23" s="26">
        <f>SUM(C24)</f>
        <v>119.4</v>
      </c>
      <c r="D23" s="26">
        <f>SUM(D24)</f>
        <v>119.4</v>
      </c>
      <c r="E23" s="26">
        <f>SUM(E24)</f>
        <v>119.3</v>
      </c>
      <c r="F23" s="26">
        <f t="shared" si="0"/>
        <v>99.916247906197654</v>
      </c>
    </row>
    <row r="24" spans="1:6" ht="35.450000000000003" customHeight="1" x14ac:dyDescent="0.25">
      <c r="A24" s="15" t="s">
        <v>65</v>
      </c>
      <c r="B24" s="16" t="s">
        <v>54</v>
      </c>
      <c r="C24" s="26">
        <v>119.4</v>
      </c>
      <c r="D24" s="26">
        <v>119.4</v>
      </c>
      <c r="E24" s="26">
        <v>119.3</v>
      </c>
      <c r="F24" s="26">
        <f t="shared" si="0"/>
        <v>99.916247906197654</v>
      </c>
    </row>
    <row r="25" spans="1:6" s="7" customFormat="1" ht="25.9" customHeight="1" x14ac:dyDescent="0.2">
      <c r="A25" s="3" t="s">
        <v>3</v>
      </c>
      <c r="B25" s="4" t="s">
        <v>9</v>
      </c>
      <c r="C25" s="28">
        <f>SUM(C26)+C37</f>
        <v>7438.2</v>
      </c>
      <c r="D25" s="28">
        <f>SUM(D26)+D37</f>
        <v>7438.2</v>
      </c>
      <c r="E25" s="28">
        <f>SUM(E26)+E37</f>
        <v>7427.2</v>
      </c>
      <c r="F25" s="28">
        <f t="shared" si="0"/>
        <v>99.852114758947053</v>
      </c>
    </row>
    <row r="26" spans="1:6" s="7" customFormat="1" ht="51.6" customHeight="1" x14ac:dyDescent="0.2">
      <c r="A26" s="11" t="s">
        <v>5</v>
      </c>
      <c r="B26" s="12" t="s">
        <v>24</v>
      </c>
      <c r="C26" s="26">
        <f>C27+C29+C32+C35</f>
        <v>7438.2</v>
      </c>
      <c r="D26" s="26">
        <f>D27+D29+D32+D35</f>
        <v>7438.2</v>
      </c>
      <c r="E26" s="26">
        <f>E27+E29+E32+E35</f>
        <v>7424.7</v>
      </c>
      <c r="F26" s="26">
        <f t="shared" si="0"/>
        <v>99.818504476889572</v>
      </c>
    </row>
    <row r="27" spans="1:6" s="7" customFormat="1" ht="33" customHeight="1" x14ac:dyDescent="0.2">
      <c r="A27" s="9" t="s">
        <v>51</v>
      </c>
      <c r="B27" s="12" t="s">
        <v>28</v>
      </c>
      <c r="C27" s="26">
        <f>SUM(C28:C28)</f>
        <v>1795.2</v>
      </c>
      <c r="D27" s="26">
        <f>SUM(D28:D28)</f>
        <v>1795.2</v>
      </c>
      <c r="E27" s="26">
        <f>SUM(E28:E28)</f>
        <v>1795.2</v>
      </c>
      <c r="F27" s="26">
        <f t="shared" si="0"/>
        <v>100</v>
      </c>
    </row>
    <row r="28" spans="1:6" s="7" customFormat="1" ht="66" customHeight="1" x14ac:dyDescent="0.2">
      <c r="A28" s="8" t="s">
        <v>36</v>
      </c>
      <c r="B28" s="12" t="s">
        <v>37</v>
      </c>
      <c r="C28" s="26">
        <v>1795.2</v>
      </c>
      <c r="D28" s="26">
        <v>1795.2</v>
      </c>
      <c r="E28" s="26">
        <v>1795.2</v>
      </c>
      <c r="F28" s="26">
        <f t="shared" si="0"/>
        <v>100</v>
      </c>
    </row>
    <row r="29" spans="1:6" s="7" customFormat="1" ht="54" customHeight="1" x14ac:dyDescent="0.2">
      <c r="A29" s="11" t="s">
        <v>26</v>
      </c>
      <c r="B29" s="12" t="s">
        <v>27</v>
      </c>
      <c r="C29" s="26">
        <f>SUM(C30:C31)</f>
        <v>4566</v>
      </c>
      <c r="D29" s="26">
        <f>SUM(D30:D31)</f>
        <v>4566</v>
      </c>
      <c r="E29" s="26">
        <f>SUM(E30:E31)</f>
        <v>4552.5</v>
      </c>
      <c r="F29" s="26">
        <f t="shared" si="0"/>
        <v>99.704336399474386</v>
      </c>
    </row>
    <row r="30" spans="1:6" ht="45.6" customHeight="1" x14ac:dyDescent="0.2">
      <c r="A30" s="8" t="s">
        <v>66</v>
      </c>
      <c r="B30" s="12" t="s">
        <v>55</v>
      </c>
      <c r="C30" s="26">
        <v>1342.3</v>
      </c>
      <c r="D30" s="26">
        <v>1342.3</v>
      </c>
      <c r="E30" s="26">
        <v>1342.3</v>
      </c>
      <c r="F30" s="26">
        <f t="shared" si="0"/>
        <v>100</v>
      </c>
    </row>
    <row r="31" spans="1:6" ht="38.450000000000003" customHeight="1" x14ac:dyDescent="0.2">
      <c r="A31" s="8" t="s">
        <v>38</v>
      </c>
      <c r="B31" s="12" t="s">
        <v>39</v>
      </c>
      <c r="C31" s="26">
        <v>3223.7</v>
      </c>
      <c r="D31" s="26">
        <v>3223.7</v>
      </c>
      <c r="E31" s="27">
        <v>3210.2</v>
      </c>
      <c r="F31" s="26">
        <f t="shared" si="0"/>
        <v>99.58122654093124</v>
      </c>
    </row>
    <row r="32" spans="1:6" ht="31.5" x14ac:dyDescent="0.2">
      <c r="A32" s="11" t="s">
        <v>52</v>
      </c>
      <c r="B32" s="12" t="s">
        <v>25</v>
      </c>
      <c r="C32" s="26">
        <f>SUM(C33:C34)</f>
        <v>548.1</v>
      </c>
      <c r="D32" s="26">
        <f>SUM(D33:D34)</f>
        <v>548.1</v>
      </c>
      <c r="E32" s="26">
        <f>SUM(E33:E34)</f>
        <v>548.1</v>
      </c>
      <c r="F32" s="26">
        <f t="shared" si="0"/>
        <v>100</v>
      </c>
    </row>
    <row r="33" spans="1:6" ht="31.5" customHeight="1" x14ac:dyDescent="0.2">
      <c r="A33" s="8" t="s">
        <v>40</v>
      </c>
      <c r="B33" s="12" t="s">
        <v>41</v>
      </c>
      <c r="C33" s="26">
        <v>87.5</v>
      </c>
      <c r="D33" s="26">
        <v>87.5</v>
      </c>
      <c r="E33" s="26">
        <v>87.5</v>
      </c>
      <c r="F33" s="26">
        <f t="shared" si="0"/>
        <v>100</v>
      </c>
    </row>
    <row r="34" spans="1:6" ht="78.75" x14ac:dyDescent="0.2">
      <c r="A34" s="8" t="s">
        <v>53</v>
      </c>
      <c r="B34" s="12" t="s">
        <v>42</v>
      </c>
      <c r="C34" s="26">
        <v>460.6</v>
      </c>
      <c r="D34" s="26">
        <v>460.6</v>
      </c>
      <c r="E34" s="26">
        <v>460.6</v>
      </c>
      <c r="F34" s="26">
        <f t="shared" si="0"/>
        <v>100</v>
      </c>
    </row>
    <row r="35" spans="1:6" ht="28.9" customHeight="1" x14ac:dyDescent="0.2">
      <c r="A35" s="11" t="s">
        <v>50</v>
      </c>
      <c r="B35" s="12" t="s">
        <v>29</v>
      </c>
      <c r="C35" s="26">
        <f>SUM(C36:C36)</f>
        <v>528.9</v>
      </c>
      <c r="D35" s="26">
        <f>SUM(D36:D36)</f>
        <v>528.9</v>
      </c>
      <c r="E35" s="26">
        <f>SUM(E36:E36)</f>
        <v>528.9</v>
      </c>
      <c r="F35" s="26">
        <f t="shared" si="0"/>
        <v>100</v>
      </c>
    </row>
    <row r="36" spans="1:6" ht="49.9" customHeight="1" x14ac:dyDescent="0.2">
      <c r="A36" s="17" t="s">
        <v>43</v>
      </c>
      <c r="B36" s="12" t="s">
        <v>44</v>
      </c>
      <c r="C36" s="26">
        <v>528.9</v>
      </c>
      <c r="D36" s="26">
        <v>528.9</v>
      </c>
      <c r="E36" s="26">
        <v>528.9</v>
      </c>
      <c r="F36" s="26">
        <f t="shared" si="0"/>
        <v>100</v>
      </c>
    </row>
    <row r="37" spans="1:6" ht="36.6" customHeight="1" x14ac:dyDescent="0.2">
      <c r="A37" s="17" t="s">
        <v>67</v>
      </c>
      <c r="B37" s="12" t="s">
        <v>70</v>
      </c>
      <c r="C37" s="26">
        <v>0</v>
      </c>
      <c r="D37" s="26">
        <v>0</v>
      </c>
      <c r="E37" s="26">
        <f>SUM(E38)</f>
        <v>2.5</v>
      </c>
      <c r="F37" s="26"/>
    </row>
    <row r="38" spans="1:6" ht="39" customHeight="1" x14ac:dyDescent="0.2">
      <c r="A38" s="17" t="s">
        <v>68</v>
      </c>
      <c r="B38" s="12" t="s">
        <v>69</v>
      </c>
      <c r="C38" s="26"/>
      <c r="D38" s="26"/>
      <c r="E38" s="26">
        <v>2.5</v>
      </c>
      <c r="F38" s="26"/>
    </row>
    <row r="39" spans="1:6" ht="17.45" customHeight="1" x14ac:dyDescent="0.2">
      <c r="A39" s="3" t="s">
        <v>14</v>
      </c>
      <c r="B39" s="4"/>
      <c r="C39" s="29">
        <f>SUM(C8+C25)</f>
        <v>9267.6</v>
      </c>
      <c r="D39" s="29">
        <f>SUM(D8+D25)</f>
        <v>9267.6</v>
      </c>
      <c r="E39" s="29">
        <f>SUM(E8+E25)</f>
        <v>9271.4</v>
      </c>
      <c r="F39" s="29">
        <f t="shared" si="0"/>
        <v>100.04100306443955</v>
      </c>
    </row>
    <row r="40" spans="1:6" ht="14.1" customHeight="1" x14ac:dyDescent="0.2">
      <c r="A40" s="5"/>
      <c r="B40" s="6"/>
      <c r="C40" s="6"/>
      <c r="D40" s="6"/>
      <c r="E40" s="6"/>
      <c r="F40" s="6"/>
    </row>
  </sheetData>
  <mergeCells count="8">
    <mergeCell ref="A3:F3"/>
    <mergeCell ref="A5:A6"/>
    <mergeCell ref="B5:B6"/>
    <mergeCell ref="B1:F1"/>
    <mergeCell ref="D5:D6"/>
    <mergeCell ref="E5:E6"/>
    <mergeCell ref="F5:F6"/>
    <mergeCell ref="C5:C6"/>
  </mergeCells>
  <phoneticPr fontId="7" type="noConversion"/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</vt:lpstr>
      <vt:lpstr>пояснительная</vt:lpstr>
      <vt:lpstr>'Приложение №1'!Заголовки_для_печати</vt:lpstr>
      <vt:lpstr>'Приложение №1'!Область_печати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KazakovaEV</cp:lastModifiedBy>
  <cp:lastPrinted>2023-06-21T08:11:55Z</cp:lastPrinted>
  <dcterms:created xsi:type="dcterms:W3CDTF">2004-09-13T07:20:24Z</dcterms:created>
  <dcterms:modified xsi:type="dcterms:W3CDTF">2023-06-21T08:11:59Z</dcterms:modified>
</cp:coreProperties>
</file>