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05" windowWidth="11340" windowHeight="6285" activeTab="4"/>
  </bookViews>
  <sheets>
    <sheet name="Приложение №2" sheetId="3" r:id="rId1"/>
    <sheet name="пояснительная ведомст." sheetId="7" r:id="rId2"/>
    <sheet name="Приложение №3" sheetId="6" r:id="rId3"/>
    <sheet name="пояснительная прогр" sheetId="8" r:id="rId4"/>
    <sheet name="Приложение №4" sheetId="2" r:id="rId5"/>
    <sheet name="пояснительная РП" sheetId="9" r:id="rId6"/>
  </sheets>
  <definedNames>
    <definedName name="_xlnm._FilterDatabase" localSheetId="1" hidden="1">'пояснительная ведомст.'!$A$6:$I$109</definedName>
  </definedNames>
  <calcPr calcId="145621"/>
</workbook>
</file>

<file path=xl/calcChain.xml><?xml version="1.0" encoding="utf-8"?>
<calcChain xmlns="http://schemas.openxmlformats.org/spreadsheetml/2006/main">
  <c r="D22" i="2" l="1"/>
  <c r="D20" i="2"/>
  <c r="D18" i="2"/>
  <c r="D16" i="2"/>
  <c r="D14" i="2"/>
  <c r="D7" i="2"/>
  <c r="D24" i="2" s="1"/>
  <c r="E22" i="9"/>
  <c r="E20" i="9"/>
  <c r="E18" i="9"/>
  <c r="E16" i="9"/>
  <c r="E14" i="9"/>
  <c r="E7" i="9"/>
  <c r="D86" i="6"/>
  <c r="D84" i="6"/>
  <c r="D83" i="6"/>
  <c r="D82" i="6" s="1"/>
  <c r="D80" i="6"/>
  <c r="D78" i="6"/>
  <c r="D77" i="6" s="1"/>
  <c r="D76" i="6" s="1"/>
  <c r="D74" i="6"/>
  <c r="D73" i="6" s="1"/>
  <c r="D72" i="6" s="1"/>
  <c r="D70" i="6"/>
  <c r="D69" i="6" s="1"/>
  <c r="D68" i="6" s="1"/>
  <c r="D66" i="6"/>
  <c r="D64" i="6"/>
  <c r="D62" i="6"/>
  <c r="D60" i="6" s="1"/>
  <c r="D56" i="6"/>
  <c r="D55" i="6" s="1"/>
  <c r="D54" i="6" s="1"/>
  <c r="D52" i="6"/>
  <c r="D50" i="6"/>
  <c r="D48" i="6"/>
  <c r="D46" i="6" s="1"/>
  <c r="D45" i="6" s="1"/>
  <c r="D44" i="6" s="1"/>
  <c r="D42" i="6"/>
  <c r="D41" i="6" s="1"/>
  <c r="D40" i="6" s="1"/>
  <c r="D39" i="6" s="1"/>
  <c r="D36" i="6"/>
  <c r="D35" i="6" s="1"/>
  <c r="D33" i="6"/>
  <c r="D32" i="6" s="1"/>
  <c r="D29" i="6"/>
  <c r="D28" i="6"/>
  <c r="D26" i="6"/>
  <c r="D25" i="6" s="1"/>
  <c r="D23" i="6"/>
  <c r="D22" i="6"/>
  <c r="D19" i="6"/>
  <c r="D18" i="6" s="1"/>
  <c r="D16" i="6"/>
  <c r="D15" i="6" s="1"/>
  <c r="D11" i="6"/>
  <c r="D10" i="6" s="1"/>
  <c r="D9" i="6" s="1"/>
  <c r="E7" i="8"/>
  <c r="D7" i="8"/>
  <c r="G106" i="3"/>
  <c r="G105" i="3" s="1"/>
  <c r="G104" i="3" s="1"/>
  <c r="G103" i="3" s="1"/>
  <c r="G102" i="3" s="1"/>
  <c r="G100" i="3"/>
  <c r="G98" i="3"/>
  <c r="G96" i="3"/>
  <c r="G94" i="3" s="1"/>
  <c r="G87" i="3"/>
  <c r="G86" i="3"/>
  <c r="G85" i="3" s="1"/>
  <c r="G84" i="3" s="1"/>
  <c r="G83" i="3" s="1"/>
  <c r="G81" i="3"/>
  <c r="G80" i="3" s="1"/>
  <c r="G74" i="3"/>
  <c r="G73" i="3" s="1"/>
  <c r="G71" i="3"/>
  <c r="G70" i="3" s="1"/>
  <c r="G68" i="3"/>
  <c r="G67" i="3" s="1"/>
  <c r="G66" i="3" s="1"/>
  <c r="G61" i="3"/>
  <c r="G60" i="3" s="1"/>
  <c r="G59" i="3" s="1"/>
  <c r="G58" i="3" s="1"/>
  <c r="G57" i="3" s="1"/>
  <c r="G56" i="3" s="1"/>
  <c r="G54" i="3"/>
  <c r="G52" i="3"/>
  <c r="G51" i="3"/>
  <c r="G50" i="3" s="1"/>
  <c r="G49" i="3" s="1"/>
  <c r="G48" i="3" s="1"/>
  <c r="G46" i="3"/>
  <c r="G45" i="3" s="1"/>
  <c r="G43" i="3"/>
  <c r="G42" i="3" s="1"/>
  <c r="G39" i="3"/>
  <c r="G37" i="3"/>
  <c r="G36" i="3" s="1"/>
  <c r="G35" i="3" s="1"/>
  <c r="G32" i="3"/>
  <c r="G31" i="3" s="1"/>
  <c r="G30" i="3" s="1"/>
  <c r="G29" i="3" s="1"/>
  <c r="G27" i="3"/>
  <c r="G26" i="3" s="1"/>
  <c r="G25" i="3" s="1"/>
  <c r="G23" i="3"/>
  <c r="G21" i="3"/>
  <c r="G19" i="3"/>
  <c r="G17" i="3"/>
  <c r="G16" i="3" s="1"/>
  <c r="G15" i="3" s="1"/>
  <c r="G14" i="3" s="1"/>
  <c r="G13" i="3" s="1"/>
  <c r="G11" i="3"/>
  <c r="G10" i="3"/>
  <c r="G9" i="3" s="1"/>
  <c r="G8" i="3" s="1"/>
  <c r="D59" i="6" l="1"/>
  <c r="D58" i="6" s="1"/>
  <c r="D21" i="6"/>
  <c r="D38" i="6"/>
  <c r="D14" i="6"/>
  <c r="D13" i="6" s="1"/>
  <c r="D8" i="6" s="1"/>
  <c r="D31" i="6"/>
  <c r="G93" i="3"/>
  <c r="G92" i="3" s="1"/>
  <c r="G91" i="3" s="1"/>
  <c r="G90" i="3" s="1"/>
  <c r="G89" i="3" s="1"/>
  <c r="G79" i="3"/>
  <c r="G78" i="3"/>
  <c r="G77" i="3" s="1"/>
  <c r="G76" i="3" s="1"/>
  <c r="G65" i="3"/>
  <c r="G64" i="3" s="1"/>
  <c r="G63" i="3" s="1"/>
  <c r="G41" i="3"/>
  <c r="G34" i="3" s="1"/>
  <c r="G7" i="3" s="1"/>
  <c r="E85" i="8"/>
  <c r="E83" i="8"/>
  <c r="E79" i="8"/>
  <c r="E77" i="8"/>
  <c r="E76" i="8" s="1"/>
  <c r="E75" i="8" s="1"/>
  <c r="E73" i="8"/>
  <c r="E72" i="8" s="1"/>
  <c r="E71" i="8" s="1"/>
  <c r="E69" i="8"/>
  <c r="E68" i="8" s="1"/>
  <c r="E67" i="8" s="1"/>
  <c r="E65" i="8"/>
  <c r="E63" i="8"/>
  <c r="E61" i="8"/>
  <c r="E59" i="8" s="1"/>
  <c r="E55" i="8"/>
  <c r="E54" i="8"/>
  <c r="E53" i="8" s="1"/>
  <c r="E51" i="8"/>
  <c r="E49" i="8"/>
  <c r="E47" i="8"/>
  <c r="E45" i="8" s="1"/>
  <c r="E41" i="8"/>
  <c r="E40" i="8" s="1"/>
  <c r="E39" i="8" s="1"/>
  <c r="E38" i="8" s="1"/>
  <c r="E35" i="8"/>
  <c r="E34" i="8" s="1"/>
  <c r="E32" i="8"/>
  <c r="E31" i="8"/>
  <c r="E28" i="8"/>
  <c r="E27" i="8" s="1"/>
  <c r="E25" i="8"/>
  <c r="E24" i="8"/>
  <c r="E22" i="8"/>
  <c r="E21" i="8" s="1"/>
  <c r="E18" i="8"/>
  <c r="E17" i="8" s="1"/>
  <c r="E15" i="8"/>
  <c r="E14" i="8" s="1"/>
  <c r="E13" i="8" s="1"/>
  <c r="E10" i="8"/>
  <c r="E9" i="8" s="1"/>
  <c r="E8" i="8" s="1"/>
  <c r="I108" i="7"/>
  <c r="I102" i="7"/>
  <c r="I100" i="7"/>
  <c r="I98" i="7"/>
  <c r="I96" i="7"/>
  <c r="I89" i="7"/>
  <c r="I83" i="7"/>
  <c r="I76" i="7"/>
  <c r="I73" i="7"/>
  <c r="I70" i="7"/>
  <c r="I63" i="7"/>
  <c r="I56" i="7"/>
  <c r="I54" i="7"/>
  <c r="I48" i="7"/>
  <c r="I45" i="7"/>
  <c r="I41" i="7"/>
  <c r="I39" i="7"/>
  <c r="I34" i="7"/>
  <c r="I29" i="7"/>
  <c r="I25" i="7"/>
  <c r="I23" i="7"/>
  <c r="I21" i="7"/>
  <c r="I19" i="7"/>
  <c r="I13" i="7"/>
  <c r="H107" i="7"/>
  <c r="H106" i="7" s="1"/>
  <c r="H105" i="7" s="1"/>
  <c r="H104" i="7" s="1"/>
  <c r="H103" i="7" s="1"/>
  <c r="H101" i="7"/>
  <c r="H99" i="7"/>
  <c r="H97" i="7"/>
  <c r="H95" i="7" s="1"/>
  <c r="H88" i="7"/>
  <c r="H87" i="7" s="1"/>
  <c r="H86" i="7" s="1"/>
  <c r="H85" i="7" s="1"/>
  <c r="H84" i="7" s="1"/>
  <c r="H82" i="7"/>
  <c r="H75" i="7"/>
  <c r="H74" i="7" s="1"/>
  <c r="H72" i="7"/>
  <c r="H71" i="7" s="1"/>
  <c r="H69" i="7"/>
  <c r="H68" i="7" s="1"/>
  <c r="H62" i="7"/>
  <c r="H61" i="7" s="1"/>
  <c r="H55" i="7"/>
  <c r="H53" i="7"/>
  <c r="H47" i="7"/>
  <c r="H46" i="7" s="1"/>
  <c r="H44" i="7"/>
  <c r="H43" i="7" s="1"/>
  <c r="H40" i="7"/>
  <c r="H38" i="7"/>
  <c r="H33" i="7"/>
  <c r="H32" i="7" s="1"/>
  <c r="H31" i="7" s="1"/>
  <c r="H30" i="7" s="1"/>
  <c r="H28" i="7"/>
  <c r="H27" i="7" s="1"/>
  <c r="H26" i="7" s="1"/>
  <c r="H24" i="7"/>
  <c r="H22" i="7"/>
  <c r="H20" i="7"/>
  <c r="H18" i="7" s="1"/>
  <c r="H12" i="7"/>
  <c r="H11" i="7" s="1"/>
  <c r="H10" i="7" s="1"/>
  <c r="H9" i="7" s="1"/>
  <c r="G12" i="7"/>
  <c r="G11" i="7" s="1"/>
  <c r="G10" i="7" s="1"/>
  <c r="G9" i="7" s="1"/>
  <c r="G20" i="7"/>
  <c r="G18" i="7" s="1"/>
  <c r="G22" i="7"/>
  <c r="G24" i="7"/>
  <c r="G28" i="7"/>
  <c r="G27" i="7" s="1"/>
  <c r="G26" i="7" s="1"/>
  <c r="G33" i="7"/>
  <c r="G32" i="7" s="1"/>
  <c r="G31" i="7" s="1"/>
  <c r="G30" i="7" s="1"/>
  <c r="G38" i="7"/>
  <c r="G40" i="7"/>
  <c r="G44" i="7"/>
  <c r="G43" i="7" s="1"/>
  <c r="G47" i="7"/>
  <c r="G46" i="7" s="1"/>
  <c r="G53" i="7"/>
  <c r="G55" i="7"/>
  <c r="G62" i="7"/>
  <c r="G61" i="7" s="1"/>
  <c r="G60" i="7" s="1"/>
  <c r="G59" i="7" s="1"/>
  <c r="G58" i="7" s="1"/>
  <c r="G57" i="7" s="1"/>
  <c r="G69" i="7"/>
  <c r="G68" i="7" s="1"/>
  <c r="G72" i="7"/>
  <c r="G71" i="7" s="1"/>
  <c r="G75" i="7"/>
  <c r="G74" i="7" s="1"/>
  <c r="G82" i="7"/>
  <c r="G81" i="7" s="1"/>
  <c r="G79" i="7" s="1"/>
  <c r="G88" i="7"/>
  <c r="G87" i="7" s="1"/>
  <c r="G86" i="7" s="1"/>
  <c r="G85" i="7" s="1"/>
  <c r="G84" i="7" s="1"/>
  <c r="G97" i="7"/>
  <c r="G95" i="7" s="1"/>
  <c r="G99" i="7"/>
  <c r="G101" i="7"/>
  <c r="G107" i="7"/>
  <c r="G106" i="7" s="1"/>
  <c r="G105" i="7" s="1"/>
  <c r="G104" i="7" s="1"/>
  <c r="G103" i="7" s="1"/>
  <c r="E24" i="9"/>
  <c r="D24" i="9"/>
  <c r="F23" i="9"/>
  <c r="F22" i="9"/>
  <c r="F21" i="9"/>
  <c r="F20" i="9"/>
  <c r="F19" i="9"/>
  <c r="F18" i="9"/>
  <c r="F17" i="9"/>
  <c r="F16" i="9"/>
  <c r="F15" i="9"/>
  <c r="F14" i="9"/>
  <c r="F13" i="9"/>
  <c r="F12" i="9"/>
  <c r="F11" i="9"/>
  <c r="F10" i="9"/>
  <c r="F9" i="9"/>
  <c r="F8" i="9"/>
  <c r="F7" i="9"/>
  <c r="D88" i="6" l="1"/>
  <c r="H94" i="7"/>
  <c r="H93" i="7" s="1"/>
  <c r="H92" i="7" s="1"/>
  <c r="H91" i="7" s="1"/>
  <c r="H90" i="7" s="1"/>
  <c r="E58" i="8"/>
  <c r="E57" i="8" s="1"/>
  <c r="E30" i="8"/>
  <c r="E82" i="8"/>
  <c r="E81" i="8" s="1"/>
  <c r="E12" i="8"/>
  <c r="E44" i="8"/>
  <c r="E43" i="8" s="1"/>
  <c r="E37" i="8" s="1"/>
  <c r="E20" i="8"/>
  <c r="I103" i="7"/>
  <c r="I107" i="7"/>
  <c r="I82" i="7"/>
  <c r="I101" i="7"/>
  <c r="I22" i="7"/>
  <c r="I53" i="7"/>
  <c r="I71" i="7"/>
  <c r="I84" i="7"/>
  <c r="I24" i="7"/>
  <c r="I40" i="7"/>
  <c r="I55" i="7"/>
  <c r="I74" i="7"/>
  <c r="I95" i="7"/>
  <c r="I20" i="7"/>
  <c r="I9" i="7"/>
  <c r="I26" i="7"/>
  <c r="I43" i="7"/>
  <c r="H81" i="7"/>
  <c r="H80" i="7" s="1"/>
  <c r="I75" i="7"/>
  <c r="G80" i="7"/>
  <c r="I47" i="7"/>
  <c r="I88" i="7"/>
  <c r="I104" i="7"/>
  <c r="I30" i="7"/>
  <c r="I46" i="7"/>
  <c r="I97" i="7"/>
  <c r="I27" i="7"/>
  <c r="I85" i="7"/>
  <c r="I105" i="7"/>
  <c r="I87" i="7"/>
  <c r="H37" i="7"/>
  <c r="H52" i="7"/>
  <c r="I99" i="7"/>
  <c r="I28" i="7"/>
  <c r="I44" i="7"/>
  <c r="I62" i="7"/>
  <c r="I86" i="7"/>
  <c r="I106" i="7"/>
  <c r="G6" i="3"/>
  <c r="G108" i="3" s="1"/>
  <c r="H67" i="7"/>
  <c r="H66" i="7" s="1"/>
  <c r="I72" i="7"/>
  <c r="I68" i="7"/>
  <c r="I69" i="7"/>
  <c r="H60" i="7"/>
  <c r="I61" i="7"/>
  <c r="I38" i="7"/>
  <c r="I33" i="7"/>
  <c r="I31" i="7"/>
  <c r="I32" i="7"/>
  <c r="H17" i="7"/>
  <c r="H16" i="7" s="1"/>
  <c r="H15" i="7" s="1"/>
  <c r="H14" i="7" s="1"/>
  <c r="I18" i="7"/>
  <c r="I11" i="7"/>
  <c r="I12" i="7"/>
  <c r="I10" i="7"/>
  <c r="H42" i="7"/>
  <c r="G94" i="7"/>
  <c r="G93" i="7" s="1"/>
  <c r="G92" i="7" s="1"/>
  <c r="G91" i="7" s="1"/>
  <c r="G90" i="7" s="1"/>
  <c r="G67" i="7"/>
  <c r="G37" i="7"/>
  <c r="G36" i="7" s="1"/>
  <c r="G17" i="7"/>
  <c r="G16" i="7" s="1"/>
  <c r="G15" i="7" s="1"/>
  <c r="G14" i="7" s="1"/>
  <c r="G42" i="7"/>
  <c r="G52" i="7"/>
  <c r="G51" i="7" s="1"/>
  <c r="G50" i="7" s="1"/>
  <c r="G49" i="7" s="1"/>
  <c r="G78" i="7"/>
  <c r="G77" i="7" s="1"/>
  <c r="F24" i="9"/>
  <c r="H79" i="7" l="1"/>
  <c r="I79" i="7" s="1"/>
  <c r="I81" i="7"/>
  <c r="I80" i="7"/>
  <c r="E87" i="8"/>
  <c r="H78" i="7"/>
  <c r="I14" i="7"/>
  <c r="I90" i="7"/>
  <c r="H51" i="7"/>
  <c r="I52" i="7"/>
  <c r="G66" i="7"/>
  <c r="I66" i="7" s="1"/>
  <c r="I42" i="7"/>
  <c r="I67" i="7"/>
  <c r="H36" i="7"/>
  <c r="I37" i="7"/>
  <c r="I93" i="7"/>
  <c r="I94" i="7"/>
  <c r="I92" i="7"/>
  <c r="I91" i="7"/>
  <c r="I15" i="7"/>
  <c r="I17" i="7"/>
  <c r="I16" i="7"/>
  <c r="H65" i="7"/>
  <c r="H59" i="7"/>
  <c r="I60" i="7"/>
  <c r="G35" i="7"/>
  <c r="G8" i="7" s="1"/>
  <c r="I36" i="7" l="1"/>
  <c r="H35" i="7"/>
  <c r="G65" i="7"/>
  <c r="G64" i="7" s="1"/>
  <c r="H50" i="7"/>
  <c r="I51" i="7"/>
  <c r="H77" i="7"/>
  <c r="I77" i="7" s="1"/>
  <c r="I78" i="7"/>
  <c r="H64" i="7"/>
  <c r="H58" i="7"/>
  <c r="I59" i="7"/>
  <c r="G7" i="7" l="1"/>
  <c r="G109" i="7" s="1"/>
  <c r="I35" i="7"/>
  <c r="H8" i="7"/>
  <c r="I8" i="7" s="1"/>
  <c r="I65" i="7"/>
  <c r="I64" i="7"/>
  <c r="H49" i="7"/>
  <c r="I49" i="7" s="1"/>
  <c r="I50" i="7"/>
  <c r="H57" i="7"/>
  <c r="I57" i="7" s="1"/>
  <c r="I58" i="7"/>
  <c r="H7" i="7" l="1"/>
  <c r="I7" i="7" s="1"/>
  <c r="H109" i="7" l="1"/>
  <c r="I109" i="7" s="1"/>
  <c r="F86" i="8" l="1"/>
  <c r="F84" i="8"/>
  <c r="F80" i="8"/>
  <c r="F78" i="8"/>
  <c r="F74" i="8"/>
  <c r="F70" i="8"/>
  <c r="F66" i="8"/>
  <c r="F64" i="8"/>
  <c r="F62" i="8"/>
  <c r="F60" i="8"/>
  <c r="F56" i="8"/>
  <c r="F52" i="8"/>
  <c r="F50" i="8"/>
  <c r="F48" i="8"/>
  <c r="F46" i="8"/>
  <c r="F42" i="8"/>
  <c r="F36" i="8"/>
  <c r="F33" i="8"/>
  <c r="F29" i="8"/>
  <c r="F26" i="8"/>
  <c r="F23" i="8"/>
  <c r="F19" i="8"/>
  <c r="F16" i="8"/>
  <c r="F11" i="8"/>
  <c r="D85" i="8"/>
  <c r="F85" i="8" s="1"/>
  <c r="D83" i="8"/>
  <c r="D79" i="8"/>
  <c r="F79" i="8" s="1"/>
  <c r="D77" i="8"/>
  <c r="D73" i="8"/>
  <c r="D72" i="8" s="1"/>
  <c r="D71" i="8" s="1"/>
  <c r="F71" i="8" s="1"/>
  <c r="D69" i="8"/>
  <c r="D68" i="8" s="1"/>
  <c r="D67" i="8" s="1"/>
  <c r="F67" i="8" s="1"/>
  <c r="D65" i="8"/>
  <c r="F65" i="8" s="1"/>
  <c r="D63" i="8"/>
  <c r="F63" i="8" s="1"/>
  <c r="D61" i="8"/>
  <c r="D59" i="8" s="1"/>
  <c r="F59" i="8" s="1"/>
  <c r="D55" i="8"/>
  <c r="D54" i="8" s="1"/>
  <c r="D53" i="8" s="1"/>
  <c r="F53" i="8" s="1"/>
  <c r="D51" i="8"/>
  <c r="F51" i="8" s="1"/>
  <c r="D49" i="8"/>
  <c r="F49" i="8" s="1"/>
  <c r="D47" i="8"/>
  <c r="F47" i="8" s="1"/>
  <c r="D41" i="8"/>
  <c r="D40" i="8" s="1"/>
  <c r="D39" i="8" s="1"/>
  <c r="F39" i="8" s="1"/>
  <c r="D35" i="8"/>
  <c r="D34" i="8" s="1"/>
  <c r="F34" i="8" s="1"/>
  <c r="D32" i="8"/>
  <c r="D31" i="8" s="1"/>
  <c r="F31" i="8" s="1"/>
  <c r="D28" i="8"/>
  <c r="D27" i="8" s="1"/>
  <c r="F27" i="8" s="1"/>
  <c r="D25" i="8"/>
  <c r="F25" i="8" s="1"/>
  <c r="D22" i="8"/>
  <c r="D21" i="8" s="1"/>
  <c r="F21" i="8" s="1"/>
  <c r="D18" i="8"/>
  <c r="D17" i="8" s="1"/>
  <c r="F17" i="8" s="1"/>
  <c r="D15" i="8"/>
  <c r="D14" i="8" s="1"/>
  <c r="D10" i="8"/>
  <c r="F10" i="8" s="1"/>
  <c r="F14" i="8" l="1"/>
  <c r="D13" i="8"/>
  <c r="D76" i="8"/>
  <c r="D75" i="8" s="1"/>
  <c r="F75" i="8" s="1"/>
  <c r="F69" i="8"/>
  <c r="F15" i="8"/>
  <c r="F54" i="8"/>
  <c r="F55" i="8"/>
  <c r="F28" i="8"/>
  <c r="F35" i="8"/>
  <c r="F68" i="8"/>
  <c r="D82" i="8"/>
  <c r="D81" i="8" s="1"/>
  <c r="F81" i="8" s="1"/>
  <c r="F83" i="8"/>
  <c r="F76" i="8"/>
  <c r="F77" i="8"/>
  <c r="F72" i="8"/>
  <c r="F73" i="8"/>
  <c r="F61" i="8"/>
  <c r="F40" i="8"/>
  <c r="F41" i="8"/>
  <c r="F32" i="8"/>
  <c r="F22" i="8"/>
  <c r="F18" i="8"/>
  <c r="D58" i="8"/>
  <c r="D24" i="8"/>
  <c r="F24" i="8" s="1"/>
  <c r="D9" i="8"/>
  <c r="F13" i="8"/>
  <c r="D30" i="8"/>
  <c r="F30" i="8" s="1"/>
  <c r="D38" i="8"/>
  <c r="F38" i="8" s="1"/>
  <c r="D45" i="8"/>
  <c r="F45" i="8" s="1"/>
  <c r="F82" i="8" l="1"/>
  <c r="D20" i="8"/>
  <c r="F20" i="8" s="1"/>
  <c r="D57" i="8"/>
  <c r="F57" i="8" s="1"/>
  <c r="F58" i="8"/>
  <c r="D8" i="8"/>
  <c r="F8" i="8" s="1"/>
  <c r="F9" i="8"/>
  <c r="D44" i="8"/>
  <c r="F44" i="8" s="1"/>
  <c r="D12" i="8"/>
  <c r="F12" i="8" s="1"/>
  <c r="D43" i="8" l="1"/>
  <c r="F43" i="8" s="1"/>
  <c r="F7" i="8" l="1"/>
  <c r="D37" i="8"/>
  <c r="F37" i="8" s="1"/>
  <c r="D87" i="8" l="1"/>
  <c r="F87" i="8" s="1"/>
</calcChain>
</file>

<file path=xl/sharedStrings.xml><?xml version="1.0" encoding="utf-8"?>
<sst xmlns="http://schemas.openxmlformats.org/spreadsheetml/2006/main" count="1223" uniqueCount="140">
  <si>
    <t xml:space="preserve">Наименование разделов/подразделов </t>
  </si>
  <si>
    <t>Раздел</t>
  </si>
  <si>
    <t>Под-раздел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</si>
  <si>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</si>
  <si>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</si>
  <si>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</si>
  <si>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</si>
  <si>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</si>
  <si>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</si>
  <si>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муниципального образования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</si>
  <si>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</si>
  <si>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</si>
  <si>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</si>
  <si>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</si>
  <si>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</si>
  <si>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</si>
  <si>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</si>
  <si>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</si>
  <si>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Национальная оборона</t>
  </si>
  <si>
    <t>02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</si>
  <si>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</si>
  <si>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</si>
  <si>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</si>
  <si>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Жилищно-коммунальное хозяйство</t>
  </si>
  <si>
    <t>05</t>
  </si>
  <si>
    <t>Благоустройство</t>
  </si>
  <si>
    <t>Образование</t>
  </si>
  <si>
    <t xml:space="preserve">Молодежная политика </t>
  </si>
  <si>
    <t>Физическая культура и спорт</t>
  </si>
  <si>
    <t>11</t>
  </si>
  <si>
    <t>Массовый спорт</t>
  </si>
  <si>
    <t>ВСЕГО РАСХОДОВ</t>
  </si>
  <si>
    <t>Наименование показателей</t>
  </si>
  <si>
    <t>Глава</t>
  </si>
  <si>
    <t>Раз-дел</t>
  </si>
  <si>
    <t>Целевая статья</t>
  </si>
  <si>
    <t>Вид расхо-дов</t>
  </si>
  <si>
    <t>Администрация муниципального образования "Шалакушское"</t>
  </si>
  <si>
    <t xml:space="preserve">Обеспечение функционирования органов местного самоуправления </t>
  </si>
  <si>
    <t xml:space="preserve">Глава муниципального образования </t>
  </si>
  <si>
    <t>Расходы на содержание органов местного самоуправления и обеспечение их функций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</si>
  <si>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</si>
  <si>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</si>
  <si>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Местная администрация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</si>
  <si>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</si>
  <si>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</si>
  <si>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</si>
  <si>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</si>
  <si>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Административная комиссия</t>
  </si>
  <si>
    <t>Осуществление государственных полномочий в сфере административных правонарушений</t>
  </si>
  <si>
    <t>Резервный фонд</t>
  </si>
  <si>
    <t>Резервные средства</t>
  </si>
  <si>
    <t>13</t>
  </si>
  <si>
    <t>Обеспечение деятельности администрации муниципального образования "Шалакушское"</t>
  </si>
  <si>
    <r>
      <t xml:space="preserve">Осуществление мероприятий,  </t>
    </r>
    <r>
      <rPr>
        <sz val="12"/>
        <color rgb="FF000000"/>
        <rFont val="Times New Roman"/>
        <family val="1"/>
        <charset val="204"/>
      </rPr>
      <t>направленных на продвижение территориального общественного самоуправления</t>
    </r>
  </si>
  <si>
    <t>Первичный воинский учет</t>
  </si>
  <si>
    <t>Осуществление первичного воинского учета на территориях, где отсутствуют военные комиссариаты</t>
  </si>
  <si>
    <t>10</t>
  </si>
  <si>
    <t>Повышение уровня противопожарной защиты населенных пунктов</t>
  </si>
  <si>
    <t>01 0 00 81510</t>
  </si>
  <si>
    <t>Осуществление полномочий органа местного самоуправления в сфере пожарной безопасности</t>
  </si>
  <si>
    <t>Мероприятия в сфере благоустройства</t>
  </si>
  <si>
    <t>Мероприятия по организации уличного освещения</t>
  </si>
  <si>
    <t>Осуществление мероприятий для детей и молодежи</t>
  </si>
  <si>
    <t>Муниципальный Совет муниципального образования "Шалакушское"</t>
  </si>
  <si>
    <t>Представительный орган муниципального образования</t>
  </si>
  <si>
    <t xml:space="preserve">Муниципальный финансовый контроль </t>
  </si>
  <si>
    <t>Передача части полномочий по решению вопросов местного значения в соответствии с заключенными соглашениями</t>
  </si>
  <si>
    <t>Межбюджетные трансферты</t>
  </si>
  <si>
    <t>Иные межбюджетные трансферты</t>
  </si>
  <si>
    <t>01 0 00 00000</t>
  </si>
  <si>
    <t>62 0 00 00000</t>
  </si>
  <si>
    <t>61 0 00 80010</t>
  </si>
  <si>
    <t>62 0 00 80010</t>
  </si>
  <si>
    <t>62 0 00 78680</t>
  </si>
  <si>
    <t>62 0 00 81400</t>
  </si>
  <si>
    <t>62 0 00 80480</t>
  </si>
  <si>
    <t>09 0 00 00000</t>
  </si>
  <si>
    <t>09 0 00 48420</t>
  </si>
  <si>
    <t>63 0 00 00000</t>
  </si>
  <si>
    <t>63 0 00 51180</t>
  </si>
  <si>
    <t>07 0 00 00000</t>
  </si>
  <si>
    <t>07 0 00 83520</t>
  </si>
  <si>
    <t>07 0 00 83540</t>
  </si>
  <si>
    <t>04 0 00 00000</t>
  </si>
  <si>
    <t>04 1 00 84020</t>
  </si>
  <si>
    <t>04 3 00 84020</t>
  </si>
  <si>
    <t>63 0 00 80010</t>
  </si>
  <si>
    <t>64 0 00 00000</t>
  </si>
  <si>
    <t>64 0 00 88910</t>
  </si>
  <si>
    <t>Подпрограмма № 3 "Здоровая молодежь - здоровое будущее"</t>
  </si>
  <si>
    <t>Прочие мероприятия по благоустройству</t>
  </si>
  <si>
    <t>Вид рас-ходов</t>
  </si>
  <si>
    <t xml:space="preserve">I. МУНИЦИПАЛЬНЫЕ ПРОГРАММЫ </t>
  </si>
  <si>
    <t>II. НЕПРОГРАММНЫЕ НАПРАВЛЕНИЯ ДЕЯТЕЛЬНОСТИ</t>
  </si>
  <si>
    <t xml:space="preserve">Первичный воинский учет </t>
  </si>
  <si>
    <t>Всего расходов</t>
  </si>
  <si>
    <t xml:space="preserve">61 0 00 00000 </t>
  </si>
  <si>
    <t>61 0 00 00000</t>
  </si>
  <si>
    <t>Мероприятия в сфере общегосударственных вопросов, осуществляемых органами местного самоуправления</t>
  </si>
  <si>
    <t>ЖИЛИЩНО-КОММУНАЛЬНОЕ ХОЗЯЙСТВО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</si>
  <si>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</si>
  <si>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Функционирование высшего должностного лица субъекта Российской Федерации и муниципальных образований</t>
  </si>
  <si>
    <t xml:space="preserve">Резервный фонд администрации муниципального образования "Шалакушское" </t>
  </si>
  <si>
    <t>Резервный фонд администрации муниципального образования "Шалакушское"</t>
  </si>
  <si>
    <t>Глава муниципального образования "Шалакушское"</t>
  </si>
  <si>
    <t>Подпрограмма № 1 "Молодежь МО Шалакушское""</t>
  </si>
  <si>
    <t>Муниципальная программа "Благоустройство территории муниципального образования "Шалакушское""</t>
  </si>
  <si>
    <t>3. Муниципальная программа "Благоустройство территории муниципального образования "Шалакушское""</t>
  </si>
  <si>
    <t xml:space="preserve">Муниципальная программа "Развитие территориального общественного самоуправления в муниципальном образовании "Шалакушское"" </t>
  </si>
  <si>
    <t xml:space="preserve">5. Муниципальная программа "Развитие территориального общественного самоуправления в муниципальном образовании "Шалакушское"" </t>
  </si>
  <si>
    <t>Муниципальная программа "Обеспечение первичных мер пожарной безопасности в границах муниципального образования "Шалакушское""</t>
  </si>
  <si>
    <t>1. Муниципальная программа "Обеспечение первичных мер пожарной безопасности в границах муниципального образования "Шалакушское""</t>
  </si>
  <si>
    <t>2. Муниципальная программа "Молодежная политика на территории муниципального образования "Шалакушское""</t>
  </si>
  <si>
    <t>Муниципальная программа "Молодежная политика на территории муниципального образования "Шалакушское""</t>
  </si>
  <si>
    <t>Комплексное развитие сельских территорий</t>
  </si>
  <si>
    <t>07 0 00 L5760</t>
  </si>
  <si>
    <t>09 0 00 S8420</t>
  </si>
  <si>
    <t>10 0 00 S6450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</si>
  <si>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</si>
  <si>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</si>
  <si>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300</t>
  </si>
  <si>
    <t>320</t>
  </si>
  <si>
    <t>Муниципальная программа "Обеспечение и совершенствование деятельности администрации муниципального образования "Шалакушское" на 2022 год"</t>
  </si>
  <si>
    <t>Исполнение бюджета муниципального образования "Шалакушское"  за 2022 год по расходам в разрезе ведомственной структуры расходов</t>
  </si>
  <si>
    <t xml:space="preserve">Исполнение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бюджета муниципального образования "Шалакушское" на 2022 год </t>
  </si>
  <si>
    <t>Исполнение  бюджета муниципального образования "Шалакушское" на 2022 год в разрезе по разделам и подразделам</t>
  </si>
  <si>
    <t>тыс. рублей</t>
  </si>
  <si>
    <t xml:space="preserve">Исполнено, </t>
  </si>
  <si>
    <t>3</t>
  </si>
  <si>
    <t xml:space="preserve">пояснительная к ПРИЛОЖЕНИЮ 2                                                      </t>
  </si>
  <si>
    <t>Утверждено,                        тыс. руб.</t>
  </si>
  <si>
    <t>Исполнено,                        тыс. руб.</t>
  </si>
  <si>
    <t>% исполнения</t>
  </si>
  <si>
    <t xml:space="preserve">пояснительная к ПРИЛОЖЕНИЮ 3                                                                       
</t>
  </si>
  <si>
    <t>2</t>
  </si>
  <si>
    <t xml:space="preserve">пояснительная к ПРИЛОЖЕНИЮ 4                                                     </t>
  </si>
  <si>
    <t>ПРИЛОЖЕНИЕ 2                                                      к решению сессии Собрания депутатов Няндомского муниципального округа Архангельской области                                                от 20 июня 2023 года  № 85</t>
  </si>
  <si>
    <t xml:space="preserve">ПРИЛОЖЕНИЕ 3                                                                       к решению сессии Собрания депутатов Няндомского муниципального округа Архангельской области                                                от 20 июня 2023 года  № 85
</t>
  </si>
  <si>
    <t xml:space="preserve">ПРИЛОЖЕНИЕ 4                                                      к решению сессии Собрания депутатов Няндомского муниципального округа Архангельской области                                                от 20 июня 2023 года  № 85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</si>
</sst>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[&lt;=999]000;[&lt;=9999]000\-00;000\-0000"/>
    <numFmt numFmtId="166" formatCode="0000"/>
    <numFmt numFmtId="167" formatCode="0#"/>
    <numFmt numFmtId="168" formatCode="0.0"/>
  </numFmts>
  <fonts count="16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b/>
      <i/>
      <sz val="12"/>
      <name val="Times New Roman"/>
      <family val="1"/>
      <charset val="204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37">
    <xf numFmtId="0" fontId="0" fillId="0" borderId="0" xfId="0"/>
    <xf numFmtId="0" fontId="2" fillId="0" borderId="1" xfId="0" applyFont="1" applyFill="1" applyBorder="1" applyAlignment="1">
      <alignment vertical="center" wrapText="1"/>
    </xf>
    <xf numFmtId="0" fontId="3" fillId="0" borderId="0" xfId="0" applyFont="1" applyFill="1"/>
    <xf numFmtId="49" fontId="3" fillId="0" borderId="0" xfId="0" applyNumberFormat="1" applyFont="1" applyFill="1"/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5" fillId="0" borderId="0" xfId="0" applyFont="1" applyFill="1"/>
    <xf numFmtId="0" fontId="1" fillId="0" borderId="0" xfId="0" applyFont="1" applyFill="1" applyAlignment="1">
      <alignment vertical="top"/>
    </xf>
    <xf numFmtId="49" fontId="1" fillId="0" borderId="0" xfId="0" applyNumberFormat="1" applyFont="1" applyFill="1" applyAlignment="1">
      <alignment vertical="top"/>
    </xf>
    <xf numFmtId="0" fontId="4" fillId="2" borderId="1" xfId="0" applyFont="1" applyFill="1" applyBorder="1" applyAlignment="1">
      <alignment horizontal="left"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/>
    </xf>
    <xf numFmtId="167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167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7" fontId="8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49" fontId="5" fillId="0" borderId="0" xfId="0" applyNumberFormat="1" applyFont="1" applyFill="1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167" fontId="5" fillId="2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7" fontId="1" fillId="2" borderId="1" xfId="0" applyNumberFormat="1" applyFont="1" applyFill="1" applyBorder="1" applyAlignment="1">
      <alignment horizontal="center" vertical="center" wrapText="1"/>
    </xf>
    <xf numFmtId="167" fontId="4" fillId="2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/>
    <xf numFmtId="49" fontId="1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justify" wrapText="1"/>
    </xf>
    <xf numFmtId="0" fontId="6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49" fontId="2" fillId="4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4" fillId="2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5" fillId="0" borderId="7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horizontal="right" wrapText="1"/>
    </xf>
    <xf numFmtId="0" fontId="0" fillId="0" borderId="6" xfId="0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13" fillId="0" borderId="0" xfId="0" applyFont="1" applyAlignment="1">
      <alignment vertical="top" wrapText="1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wrapText="1"/>
    </xf>
    <xf numFmtId="164" fontId="2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168" fontId="1" fillId="2" borderId="1" xfId="0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horizontal="right" wrapText="1"/>
    </xf>
    <xf numFmtId="0" fontId="0" fillId="0" borderId="6" xfId="0" applyFont="1" applyBorder="1" applyAlignment="1">
      <alignment horizontal="center" vertical="center" wrapText="1"/>
    </xf>
    <xf numFmtId="0" fontId="1" fillId="0" borderId="0" xfId="0" applyFont="1" applyFill="1"/>
    <xf numFmtId="164" fontId="14" fillId="2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Fill="1" applyBorder="1"/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164" fontId="1" fillId="2" borderId="7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top" wrapText="1"/>
    </xf>
    <xf numFmtId="0" fontId="15" fillId="0" borderId="0" xfId="0" applyFont="1" applyFill="1" applyAlignment="1">
      <alignment horizontal="center"/>
    </xf>
    <xf numFmtId="0" fontId="15" fillId="0" borderId="0" xfId="0" applyFont="1" applyFill="1"/>
    <xf numFmtId="0" fontId="4" fillId="2" borderId="5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horizontal="right" wrapText="1"/>
    </xf>
    <xf numFmtId="0" fontId="13" fillId="0" borderId="0" xfId="0" applyFont="1" applyAlignment="1">
      <alignment horizontal="right" wrapText="1"/>
    </xf>
    <xf numFmtId="0" fontId="1" fillId="0" borderId="7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6" xfId="0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G108"/>
  <sheetViews>
    <sheetView workbookViewId="0">
      <selection activeCell="A2" sqref="A2:G2"/>
    </sheetView>
  </sheetViews>
  <sheetFormatPr defaultColWidth="9.140625" defaultRowHeight="15.75" x14ac:dyDescent="0.25"/>
  <cols>
    <col min="1" max="1" width="46.7109375" style="6" customWidth="1"/>
    <col min="2" max="2" width="5.7109375" style="6" customWidth="1"/>
    <col min="3" max="3" width="5.5703125" style="22" customWidth="1"/>
    <col min="4" max="4" width="5.42578125" style="6" customWidth="1"/>
    <col min="5" max="5" width="17.28515625" style="6" customWidth="1"/>
    <col min="6" max="6" width="6.42578125" style="6" customWidth="1"/>
    <col min="7" max="7" width="14.85546875" style="73" customWidth="1"/>
    <col min="8" max="8" width="10.5703125" style="6" customWidth="1"/>
    <col min="9" max="16384" width="9.140625" style="6"/>
  </cols>
  <sheetData>
    <row r="1" spans="1:7" ht="108" customHeight="1" x14ac:dyDescent="0.25">
      <c r="B1" s="7"/>
      <c r="C1" s="8"/>
      <c r="D1" s="7"/>
      <c r="E1" s="112" t="s">
        <v>137</v>
      </c>
      <c r="F1" s="113"/>
      <c r="G1" s="113"/>
    </row>
    <row r="2" spans="1:7" ht="36.75" customHeight="1" x14ac:dyDescent="0.25">
      <c r="A2" s="114" t="s">
        <v>124</v>
      </c>
      <c r="B2" s="114"/>
      <c r="C2" s="114"/>
      <c r="D2" s="114"/>
      <c r="E2" s="114"/>
      <c r="F2" s="114"/>
      <c r="G2" s="114"/>
    </row>
    <row r="3" spans="1:7" x14ac:dyDescent="0.25">
      <c r="A3" s="115" t="s">
        <v>32</v>
      </c>
      <c r="B3" s="116" t="s">
        <v>33</v>
      </c>
      <c r="C3" s="117" t="s">
        <v>34</v>
      </c>
      <c r="D3" s="115" t="s">
        <v>2</v>
      </c>
      <c r="E3" s="115" t="s">
        <v>35</v>
      </c>
      <c r="F3" s="118" t="s">
        <v>36</v>
      </c>
      <c r="G3" s="74" t="s">
        <v>128</v>
      </c>
    </row>
    <row r="4" spans="1:7" ht="31.5" customHeight="1" x14ac:dyDescent="0.25">
      <c r="A4" s="115"/>
      <c r="B4" s="116"/>
      <c r="C4" s="117"/>
      <c r="D4" s="115"/>
      <c r="E4" s="115"/>
      <c r="F4" s="118"/>
      <c r="G4" s="75" t="s">
        <v>127</v>
      </c>
    </row>
    <row r="5" spans="1:7" ht="18" customHeight="1" x14ac:dyDescent="0.25">
      <c r="A5" s="61">
        <v>1</v>
      </c>
      <c r="B5" s="59">
        <v>2</v>
      </c>
      <c r="C5" s="62" t="s">
        <v>129</v>
      </c>
      <c r="D5" s="61">
        <v>4</v>
      </c>
      <c r="E5" s="61">
        <v>5</v>
      </c>
      <c r="F5" s="72">
        <v>6</v>
      </c>
      <c r="G5" s="75">
        <v>7</v>
      </c>
    </row>
    <row r="6" spans="1:7" ht="31.5" x14ac:dyDescent="0.25">
      <c r="A6" s="9" t="s">
        <v>37</v>
      </c>
      <c r="B6" s="10">
        <v>341</v>
      </c>
      <c r="C6" s="11"/>
      <c r="D6" s="12"/>
      <c r="E6" s="29"/>
      <c r="F6" s="102"/>
      <c r="G6" s="84">
        <f>G7+G48+G57+G64+G76+G83</f>
        <v>8831.255000000001</v>
      </c>
    </row>
    <row r="7" spans="1:7" x14ac:dyDescent="0.25">
      <c r="A7" s="9" t="s">
        <v>3</v>
      </c>
      <c r="B7" s="10">
        <v>341</v>
      </c>
      <c r="C7" s="16" t="s">
        <v>4</v>
      </c>
      <c r="D7" s="16" t="s">
        <v>5</v>
      </c>
      <c r="E7" s="17"/>
      <c r="F7" s="18"/>
      <c r="G7" s="56">
        <f>G8+G13+G29+G34</f>
        <v>4538.28</v>
      </c>
    </row>
    <row r="8" spans="1:7" ht="47.25" x14ac:dyDescent="0.25">
      <c r="A8" s="9" t="s">
        <v>102</v>
      </c>
      <c r="B8" s="10">
        <v>341</v>
      </c>
      <c r="C8" s="16" t="s">
        <v>4</v>
      </c>
      <c r="D8" s="16" t="s">
        <v>19</v>
      </c>
      <c r="E8" s="13"/>
      <c r="F8" s="68"/>
      <c r="G8" s="56">
        <f t="shared" ref="G8:G11" si="0">G9</f>
        <v>765.63300000000004</v>
      </c>
    </row>
    <row r="9" spans="1:7" ht="31.5" x14ac:dyDescent="0.25">
      <c r="A9" s="36" t="s">
        <v>38</v>
      </c>
      <c r="B9" s="47">
        <v>341</v>
      </c>
      <c r="C9" s="33" t="s">
        <v>4</v>
      </c>
      <c r="D9" s="33" t="s">
        <v>19</v>
      </c>
      <c r="E9" s="29"/>
      <c r="F9" s="48"/>
      <c r="G9" s="49">
        <f t="shared" si="0"/>
        <v>765.63300000000004</v>
      </c>
    </row>
    <row r="10" spans="1:7" x14ac:dyDescent="0.25">
      <c r="A10" s="50" t="s">
        <v>39</v>
      </c>
      <c r="B10" s="47">
        <v>341</v>
      </c>
      <c r="C10" s="33" t="s">
        <v>4</v>
      </c>
      <c r="D10" s="33" t="s">
        <v>19</v>
      </c>
      <c r="E10" s="29" t="s">
        <v>98</v>
      </c>
      <c r="F10" s="48"/>
      <c r="G10" s="49">
        <f t="shared" si="0"/>
        <v>765.63300000000004</v>
      </c>
    </row>
    <row r="11" spans="1:7" ht="99" customHeight="1" x14ac:dyDescent="0.25">
      <c r="A11" s="51" t="s">
        <v>41</v>
      </c>
      <c r="B11" s="47">
        <v>341</v>
      </c>
      <c r="C11" s="33" t="s">
        <v>4</v>
      </c>
      <c r="D11" s="33" t="s">
        <v>19</v>
      </c>
      <c r="E11" s="29" t="s">
        <v>72</v>
      </c>
      <c r="F11" s="48">
        <v>100</v>
      </c>
      <c r="G11" s="49">
        <f t="shared" si="0"/>
        <v>765.63300000000004</v>
      </c>
    </row>
    <row r="12" spans="1:7" ht="45" customHeight="1" x14ac:dyDescent="0.25">
      <c r="A12" s="52" t="s">
        <v>42</v>
      </c>
      <c r="B12" s="47">
        <v>341</v>
      </c>
      <c r="C12" s="33" t="s">
        <v>4</v>
      </c>
      <c r="D12" s="33" t="s">
        <v>19</v>
      </c>
      <c r="E12" s="29" t="s">
        <v>72</v>
      </c>
      <c r="F12" s="48">
        <v>120</v>
      </c>
      <c r="G12" s="49">
        <v>765.63300000000004</v>
      </c>
    </row>
    <row r="13" spans="1:7" ht="93" customHeight="1" x14ac:dyDescent="0.25">
      <c r="A13" s="9" t="s">
        <v>11</v>
      </c>
      <c r="B13" s="10">
        <v>341</v>
      </c>
      <c r="C13" s="16" t="s">
        <v>4</v>
      </c>
      <c r="D13" s="16" t="s">
        <v>12</v>
      </c>
      <c r="E13" s="13"/>
      <c r="F13" s="68"/>
      <c r="G13" s="56">
        <f>G14+G25</f>
        <v>3107.4359999999997</v>
      </c>
    </row>
    <row r="14" spans="1:7" ht="31.5" x14ac:dyDescent="0.25">
      <c r="A14" s="20" t="s">
        <v>38</v>
      </c>
      <c r="B14" s="15">
        <v>341</v>
      </c>
      <c r="C14" s="33" t="s">
        <v>4</v>
      </c>
      <c r="D14" s="33" t="s">
        <v>12</v>
      </c>
      <c r="E14" s="19"/>
      <c r="F14" s="68"/>
      <c r="G14" s="49">
        <f>G15</f>
        <v>3019.9359999999997</v>
      </c>
    </row>
    <row r="15" spans="1:7" ht="18" customHeight="1" x14ac:dyDescent="0.25">
      <c r="A15" s="27" t="s">
        <v>43</v>
      </c>
      <c r="B15" s="15">
        <v>341</v>
      </c>
      <c r="C15" s="33" t="s">
        <v>4</v>
      </c>
      <c r="D15" s="33" t="s">
        <v>12</v>
      </c>
      <c r="E15" s="13" t="s">
        <v>71</v>
      </c>
      <c r="F15" s="14"/>
      <c r="G15" s="85">
        <f>G16</f>
        <v>3019.9359999999997</v>
      </c>
    </row>
    <row r="16" spans="1:7" ht="45.75" customHeight="1" x14ac:dyDescent="0.25">
      <c r="A16" s="20" t="s">
        <v>40</v>
      </c>
      <c r="B16" s="15">
        <v>341</v>
      </c>
      <c r="C16" s="33" t="s">
        <v>4</v>
      </c>
      <c r="D16" s="33" t="s">
        <v>12</v>
      </c>
      <c r="E16" s="13" t="s">
        <v>73</v>
      </c>
      <c r="F16" s="14"/>
      <c r="G16" s="85">
        <f>G17+G21+G23</f>
        <v>3019.9359999999997</v>
      </c>
    </row>
    <row r="17" spans="1:7" ht="95.25" customHeight="1" x14ac:dyDescent="0.25">
      <c r="A17" s="20" t="s">
        <v>41</v>
      </c>
      <c r="B17" s="15">
        <v>341</v>
      </c>
      <c r="C17" s="33" t="s">
        <v>4</v>
      </c>
      <c r="D17" s="33" t="s">
        <v>12</v>
      </c>
      <c r="E17" s="13" t="s">
        <v>73</v>
      </c>
      <c r="F17" s="14">
        <v>100</v>
      </c>
      <c r="G17" s="85">
        <f>G18+G19</f>
        <v>2022.9359999999999</v>
      </c>
    </row>
    <row r="18" spans="1:7" ht="48" customHeight="1" x14ac:dyDescent="0.25">
      <c r="A18" s="20" t="s">
        <v>42</v>
      </c>
      <c r="B18" s="15">
        <v>341</v>
      </c>
      <c r="C18" s="33" t="s">
        <v>4</v>
      </c>
      <c r="D18" s="33" t="s">
        <v>12</v>
      </c>
      <c r="E18" s="13" t="s">
        <v>73</v>
      </c>
      <c r="F18" s="14">
        <v>120</v>
      </c>
      <c r="G18" s="85">
        <v>1855.319</v>
      </c>
    </row>
    <row r="19" spans="1:7" ht="81.75" customHeight="1" x14ac:dyDescent="0.25">
      <c r="A19" s="20" t="s">
        <v>123</v>
      </c>
      <c r="B19" s="15">
        <v>341</v>
      </c>
      <c r="C19" s="33" t="s">
        <v>4</v>
      </c>
      <c r="D19" s="33" t="s">
        <v>12</v>
      </c>
      <c r="E19" s="13" t="s">
        <v>118</v>
      </c>
      <c r="F19" s="14">
        <v>100</v>
      </c>
      <c r="G19" s="85">
        <f>G20</f>
        <v>167.61699999999999</v>
      </c>
    </row>
    <row r="20" spans="1:7" ht="48" customHeight="1" x14ac:dyDescent="0.25">
      <c r="A20" s="20" t="s">
        <v>42</v>
      </c>
      <c r="B20" s="15">
        <v>341</v>
      </c>
      <c r="C20" s="33" t="s">
        <v>4</v>
      </c>
      <c r="D20" s="33" t="s">
        <v>12</v>
      </c>
      <c r="E20" s="13" t="s">
        <v>118</v>
      </c>
      <c r="F20" s="14">
        <v>120</v>
      </c>
      <c r="G20" s="85">
        <v>167.61699999999999</v>
      </c>
    </row>
    <row r="21" spans="1:7" ht="47.25" x14ac:dyDescent="0.25">
      <c r="A21" s="20" t="s">
        <v>44</v>
      </c>
      <c r="B21" s="15">
        <v>341</v>
      </c>
      <c r="C21" s="33" t="s">
        <v>4</v>
      </c>
      <c r="D21" s="33" t="s">
        <v>12</v>
      </c>
      <c r="E21" s="13" t="s">
        <v>73</v>
      </c>
      <c r="F21" s="14">
        <v>200</v>
      </c>
      <c r="G21" s="85">
        <f>G22</f>
        <v>980</v>
      </c>
    </row>
    <row r="22" spans="1:7" ht="47.25" x14ac:dyDescent="0.25">
      <c r="A22" s="20" t="s">
        <v>45</v>
      </c>
      <c r="B22" s="15">
        <v>341</v>
      </c>
      <c r="C22" s="33" t="s">
        <v>4</v>
      </c>
      <c r="D22" s="33" t="s">
        <v>12</v>
      </c>
      <c r="E22" s="13" t="s">
        <v>73</v>
      </c>
      <c r="F22" s="14">
        <v>240</v>
      </c>
      <c r="G22" s="85">
        <v>980</v>
      </c>
    </row>
    <row r="23" spans="1:7" ht="19.5" customHeight="1" x14ac:dyDescent="0.25">
      <c r="A23" s="20" t="s">
        <v>46</v>
      </c>
      <c r="B23" s="15">
        <v>341</v>
      </c>
      <c r="C23" s="33" t="s">
        <v>4</v>
      </c>
      <c r="D23" s="33" t="s">
        <v>12</v>
      </c>
      <c r="E23" s="13" t="s">
        <v>73</v>
      </c>
      <c r="F23" s="14">
        <v>800</v>
      </c>
      <c r="G23" s="85">
        <f>G24</f>
        <v>17</v>
      </c>
    </row>
    <row r="24" spans="1:7" ht="18" customHeight="1" x14ac:dyDescent="0.25">
      <c r="A24" s="20" t="s">
        <v>47</v>
      </c>
      <c r="B24" s="15">
        <v>341</v>
      </c>
      <c r="C24" s="33" t="s">
        <v>4</v>
      </c>
      <c r="D24" s="33" t="s">
        <v>12</v>
      </c>
      <c r="E24" s="13" t="s">
        <v>73</v>
      </c>
      <c r="F24" s="14">
        <v>850</v>
      </c>
      <c r="G24" s="85">
        <v>17</v>
      </c>
    </row>
    <row r="25" spans="1:7" x14ac:dyDescent="0.25">
      <c r="A25" s="20" t="s">
        <v>48</v>
      </c>
      <c r="B25" s="15">
        <v>341</v>
      </c>
      <c r="C25" s="33" t="s">
        <v>4</v>
      </c>
      <c r="D25" s="33" t="s">
        <v>12</v>
      </c>
      <c r="E25" s="19"/>
      <c r="F25" s="68"/>
      <c r="G25" s="49">
        <f t="shared" ref="G25:G27" si="1">G26</f>
        <v>87.5</v>
      </c>
    </row>
    <row r="26" spans="1:7" ht="47.25" x14ac:dyDescent="0.25">
      <c r="A26" s="20" t="s">
        <v>49</v>
      </c>
      <c r="B26" s="15">
        <v>341</v>
      </c>
      <c r="C26" s="33" t="s">
        <v>4</v>
      </c>
      <c r="D26" s="33" t="s">
        <v>12</v>
      </c>
      <c r="E26" s="13" t="s">
        <v>74</v>
      </c>
      <c r="F26" s="68"/>
      <c r="G26" s="49">
        <f t="shared" si="1"/>
        <v>87.5</v>
      </c>
    </row>
    <row r="27" spans="1:7" ht="47.25" x14ac:dyDescent="0.25">
      <c r="A27" s="20" t="s">
        <v>44</v>
      </c>
      <c r="B27" s="15">
        <v>341</v>
      </c>
      <c r="C27" s="33" t="s">
        <v>4</v>
      </c>
      <c r="D27" s="33" t="s">
        <v>12</v>
      </c>
      <c r="E27" s="13" t="s">
        <v>74</v>
      </c>
      <c r="F27" s="68">
        <v>200</v>
      </c>
      <c r="G27" s="49">
        <f t="shared" si="1"/>
        <v>87.5</v>
      </c>
    </row>
    <row r="28" spans="1:7" ht="47.25" x14ac:dyDescent="0.25">
      <c r="A28" s="20" t="s">
        <v>45</v>
      </c>
      <c r="B28" s="15">
        <v>341</v>
      </c>
      <c r="C28" s="33" t="s">
        <v>4</v>
      </c>
      <c r="D28" s="33" t="s">
        <v>12</v>
      </c>
      <c r="E28" s="13" t="s">
        <v>74</v>
      </c>
      <c r="F28" s="68">
        <v>240</v>
      </c>
      <c r="G28" s="49">
        <v>87.5</v>
      </c>
    </row>
    <row r="29" spans="1:7" hidden="1" x14ac:dyDescent="0.25">
      <c r="A29" s="9" t="s">
        <v>16</v>
      </c>
      <c r="B29" s="10">
        <v>341</v>
      </c>
      <c r="C29" s="16" t="s">
        <v>4</v>
      </c>
      <c r="D29" s="16" t="s">
        <v>29</v>
      </c>
      <c r="E29" s="17"/>
      <c r="F29" s="18"/>
      <c r="G29" s="56">
        <f t="shared" ref="G29:G32" si="2">G30</f>
        <v>0</v>
      </c>
    </row>
    <row r="30" spans="1:7" hidden="1" x14ac:dyDescent="0.25">
      <c r="A30" s="20" t="s">
        <v>50</v>
      </c>
      <c r="B30" s="15">
        <v>341</v>
      </c>
      <c r="C30" s="33" t="s">
        <v>4</v>
      </c>
      <c r="D30" s="33" t="s">
        <v>29</v>
      </c>
      <c r="E30" s="13" t="s">
        <v>71</v>
      </c>
      <c r="F30" s="18"/>
      <c r="G30" s="49">
        <f t="shared" si="2"/>
        <v>0</v>
      </c>
    </row>
    <row r="31" spans="1:7" ht="31.5" hidden="1" x14ac:dyDescent="0.25">
      <c r="A31" s="20" t="s">
        <v>103</v>
      </c>
      <c r="B31" s="15">
        <v>341</v>
      </c>
      <c r="C31" s="33" t="s">
        <v>4</v>
      </c>
      <c r="D31" s="33" t="s">
        <v>29</v>
      </c>
      <c r="E31" s="13" t="s">
        <v>75</v>
      </c>
      <c r="F31" s="68"/>
      <c r="G31" s="49">
        <f t="shared" si="2"/>
        <v>0</v>
      </c>
    </row>
    <row r="32" spans="1:7" hidden="1" x14ac:dyDescent="0.25">
      <c r="A32" s="20" t="s">
        <v>46</v>
      </c>
      <c r="B32" s="15">
        <v>341</v>
      </c>
      <c r="C32" s="33" t="s">
        <v>4</v>
      </c>
      <c r="D32" s="33" t="s">
        <v>29</v>
      </c>
      <c r="E32" s="13" t="s">
        <v>75</v>
      </c>
      <c r="F32" s="68">
        <v>800</v>
      </c>
      <c r="G32" s="49">
        <f t="shared" si="2"/>
        <v>0</v>
      </c>
    </row>
    <row r="33" spans="1:7" hidden="1" x14ac:dyDescent="0.25">
      <c r="A33" s="20" t="s">
        <v>51</v>
      </c>
      <c r="B33" s="15">
        <v>341</v>
      </c>
      <c r="C33" s="33" t="s">
        <v>4</v>
      </c>
      <c r="D33" s="33" t="s">
        <v>29</v>
      </c>
      <c r="E33" s="13" t="s">
        <v>75</v>
      </c>
      <c r="F33" s="68">
        <v>870</v>
      </c>
      <c r="G33" s="49">
        <v>0</v>
      </c>
    </row>
    <row r="34" spans="1:7" ht="18.75" customHeight="1" x14ac:dyDescent="0.25">
      <c r="A34" s="9" t="s">
        <v>17</v>
      </c>
      <c r="B34" s="10">
        <v>341</v>
      </c>
      <c r="C34" s="16" t="s">
        <v>4</v>
      </c>
      <c r="D34" s="16" t="s">
        <v>52</v>
      </c>
      <c r="E34" s="17"/>
      <c r="F34" s="18"/>
      <c r="G34" s="56">
        <f>G35+G41</f>
        <v>665.21100000000001</v>
      </c>
    </row>
    <row r="35" spans="1:7" ht="45.75" customHeight="1" x14ac:dyDescent="0.25">
      <c r="A35" s="27" t="s">
        <v>53</v>
      </c>
      <c r="B35" s="15">
        <v>341</v>
      </c>
      <c r="C35" s="33" t="s">
        <v>4</v>
      </c>
      <c r="D35" s="33" t="s">
        <v>52</v>
      </c>
      <c r="E35" s="19"/>
      <c r="F35" s="18"/>
      <c r="G35" s="49">
        <f>G36</f>
        <v>133.80000000000001</v>
      </c>
    </row>
    <row r="36" spans="1:7" ht="47.25" x14ac:dyDescent="0.25">
      <c r="A36" s="27" t="s">
        <v>99</v>
      </c>
      <c r="B36" s="15">
        <v>341</v>
      </c>
      <c r="C36" s="33" t="s">
        <v>4</v>
      </c>
      <c r="D36" s="33" t="s">
        <v>52</v>
      </c>
      <c r="E36" s="13" t="s">
        <v>71</v>
      </c>
      <c r="F36" s="68"/>
      <c r="G36" s="49">
        <f>G37+G39</f>
        <v>133.80000000000001</v>
      </c>
    </row>
    <row r="37" spans="1:7" ht="47.25" x14ac:dyDescent="0.25">
      <c r="A37" s="20" t="s">
        <v>44</v>
      </c>
      <c r="B37" s="15">
        <v>341</v>
      </c>
      <c r="C37" s="33" t="s">
        <v>4</v>
      </c>
      <c r="D37" s="33" t="s">
        <v>52</v>
      </c>
      <c r="E37" s="13" t="s">
        <v>76</v>
      </c>
      <c r="F37" s="68">
        <v>200</v>
      </c>
      <c r="G37" s="49">
        <f>G38</f>
        <v>128.80000000000001</v>
      </c>
    </row>
    <row r="38" spans="1:7" ht="47.25" x14ac:dyDescent="0.25">
      <c r="A38" s="20" t="s">
        <v>45</v>
      </c>
      <c r="B38" s="15">
        <v>341</v>
      </c>
      <c r="C38" s="33" t="s">
        <v>4</v>
      </c>
      <c r="D38" s="33" t="s">
        <v>52</v>
      </c>
      <c r="E38" s="13" t="s">
        <v>76</v>
      </c>
      <c r="F38" s="68">
        <v>240</v>
      </c>
      <c r="G38" s="49">
        <v>128.80000000000001</v>
      </c>
    </row>
    <row r="39" spans="1:7" ht="31.5" x14ac:dyDescent="0.25">
      <c r="A39" s="46" t="s">
        <v>119</v>
      </c>
      <c r="B39" s="47">
        <v>341</v>
      </c>
      <c r="C39" s="33" t="s">
        <v>4</v>
      </c>
      <c r="D39" s="33" t="s">
        <v>52</v>
      </c>
      <c r="E39" s="29" t="s">
        <v>76</v>
      </c>
      <c r="F39" s="48">
        <v>300</v>
      </c>
      <c r="G39" s="49">
        <f>G40</f>
        <v>5</v>
      </c>
    </row>
    <row r="40" spans="1:7" ht="47.25" x14ac:dyDescent="0.25">
      <c r="A40" s="46" t="s">
        <v>120</v>
      </c>
      <c r="B40" s="47">
        <v>341</v>
      </c>
      <c r="C40" s="33" t="s">
        <v>4</v>
      </c>
      <c r="D40" s="33" t="s">
        <v>52</v>
      </c>
      <c r="E40" s="29" t="s">
        <v>76</v>
      </c>
      <c r="F40" s="48">
        <v>320</v>
      </c>
      <c r="G40" s="49">
        <v>5</v>
      </c>
    </row>
    <row r="41" spans="1:7" ht="62.25" customHeight="1" x14ac:dyDescent="0.25">
      <c r="A41" s="50" t="s">
        <v>109</v>
      </c>
      <c r="B41" s="15">
        <v>341</v>
      </c>
      <c r="C41" s="33" t="s">
        <v>4</v>
      </c>
      <c r="D41" s="33" t="s">
        <v>52</v>
      </c>
      <c r="E41" s="13" t="s">
        <v>77</v>
      </c>
      <c r="F41" s="18"/>
      <c r="G41" s="49">
        <f>G42+G45</f>
        <v>531.41099999999994</v>
      </c>
    </row>
    <row r="42" spans="1:7" ht="63" x14ac:dyDescent="0.25">
      <c r="A42" s="27" t="s">
        <v>54</v>
      </c>
      <c r="B42" s="15">
        <v>341</v>
      </c>
      <c r="C42" s="33" t="s">
        <v>4</v>
      </c>
      <c r="D42" s="33" t="s">
        <v>52</v>
      </c>
      <c r="E42" s="13" t="s">
        <v>78</v>
      </c>
      <c r="F42" s="68"/>
      <c r="G42" s="49">
        <f>G43</f>
        <v>2.5</v>
      </c>
    </row>
    <row r="43" spans="1:7" ht="47.25" x14ac:dyDescent="0.25">
      <c r="A43" s="20" t="s">
        <v>44</v>
      </c>
      <c r="B43" s="15">
        <v>341</v>
      </c>
      <c r="C43" s="33" t="s">
        <v>4</v>
      </c>
      <c r="D43" s="33" t="s">
        <v>52</v>
      </c>
      <c r="E43" s="13" t="s">
        <v>78</v>
      </c>
      <c r="F43" s="68">
        <v>200</v>
      </c>
      <c r="G43" s="49">
        <f>G44</f>
        <v>2.5</v>
      </c>
    </row>
    <row r="44" spans="1:7" ht="47.25" x14ac:dyDescent="0.25">
      <c r="A44" s="20" t="s">
        <v>45</v>
      </c>
      <c r="B44" s="15">
        <v>341</v>
      </c>
      <c r="C44" s="33" t="s">
        <v>4</v>
      </c>
      <c r="D44" s="33" t="s">
        <v>52</v>
      </c>
      <c r="E44" s="13" t="s">
        <v>78</v>
      </c>
      <c r="F44" s="68">
        <v>240</v>
      </c>
      <c r="G44" s="49">
        <v>2.5</v>
      </c>
    </row>
    <row r="45" spans="1:7" ht="63" x14ac:dyDescent="0.25">
      <c r="A45" s="27" t="s">
        <v>54</v>
      </c>
      <c r="B45" s="15">
        <v>341</v>
      </c>
      <c r="C45" s="33" t="s">
        <v>4</v>
      </c>
      <c r="D45" s="33" t="s">
        <v>52</v>
      </c>
      <c r="E45" s="13" t="s">
        <v>117</v>
      </c>
      <c r="F45" s="68"/>
      <c r="G45" s="49">
        <f>G46</f>
        <v>528.91099999999994</v>
      </c>
    </row>
    <row r="46" spans="1:7" ht="47.25" x14ac:dyDescent="0.25">
      <c r="A46" s="20" t="s">
        <v>44</v>
      </c>
      <c r="B46" s="15">
        <v>341</v>
      </c>
      <c r="C46" s="33" t="s">
        <v>4</v>
      </c>
      <c r="D46" s="33" t="s">
        <v>52</v>
      </c>
      <c r="E46" s="13" t="s">
        <v>117</v>
      </c>
      <c r="F46" s="68">
        <v>200</v>
      </c>
      <c r="G46" s="49">
        <f>G47</f>
        <v>528.91099999999994</v>
      </c>
    </row>
    <row r="47" spans="1:7" ht="47.25" x14ac:dyDescent="0.25">
      <c r="A47" s="20" t="s">
        <v>45</v>
      </c>
      <c r="B47" s="15">
        <v>341</v>
      </c>
      <c r="C47" s="33" t="s">
        <v>4</v>
      </c>
      <c r="D47" s="33" t="s">
        <v>52</v>
      </c>
      <c r="E47" s="13" t="s">
        <v>117</v>
      </c>
      <c r="F47" s="68">
        <v>240</v>
      </c>
      <c r="G47" s="49">
        <v>528.91099999999994</v>
      </c>
    </row>
    <row r="48" spans="1:7" x14ac:dyDescent="0.25">
      <c r="A48" s="9" t="s">
        <v>18</v>
      </c>
      <c r="B48" s="10">
        <v>341</v>
      </c>
      <c r="C48" s="16" t="s">
        <v>19</v>
      </c>
      <c r="D48" s="16" t="s">
        <v>5</v>
      </c>
      <c r="E48" s="19"/>
      <c r="F48" s="18"/>
      <c r="G48" s="56">
        <f t="shared" ref="G48:G50" si="3">G49</f>
        <v>460.6</v>
      </c>
    </row>
    <row r="49" spans="1:7" ht="31.5" x14ac:dyDescent="0.25">
      <c r="A49" s="9" t="s">
        <v>20</v>
      </c>
      <c r="B49" s="10">
        <v>341</v>
      </c>
      <c r="C49" s="16" t="s">
        <v>19</v>
      </c>
      <c r="D49" s="16" t="s">
        <v>10</v>
      </c>
      <c r="E49" s="19"/>
      <c r="F49" s="68"/>
      <c r="G49" s="56">
        <f t="shared" si="3"/>
        <v>460.6</v>
      </c>
    </row>
    <row r="50" spans="1:7" x14ac:dyDescent="0.25">
      <c r="A50" s="34" t="s">
        <v>55</v>
      </c>
      <c r="B50" s="15">
        <v>341</v>
      </c>
      <c r="C50" s="33" t="s">
        <v>19</v>
      </c>
      <c r="D50" s="33" t="s">
        <v>10</v>
      </c>
      <c r="E50" s="13" t="s">
        <v>79</v>
      </c>
      <c r="F50" s="68"/>
      <c r="G50" s="49">
        <f t="shared" si="3"/>
        <v>460.6</v>
      </c>
    </row>
    <row r="51" spans="1:7" ht="47.25" x14ac:dyDescent="0.25">
      <c r="A51" s="27" t="s">
        <v>56</v>
      </c>
      <c r="B51" s="15">
        <v>341</v>
      </c>
      <c r="C51" s="33" t="s">
        <v>19</v>
      </c>
      <c r="D51" s="33" t="s">
        <v>10</v>
      </c>
      <c r="E51" s="29" t="s">
        <v>80</v>
      </c>
      <c r="F51" s="14"/>
      <c r="G51" s="85">
        <f>G52+G54</f>
        <v>460.6</v>
      </c>
    </row>
    <row r="52" spans="1:7" ht="94.5" customHeight="1" x14ac:dyDescent="0.25">
      <c r="A52" s="20" t="s">
        <v>41</v>
      </c>
      <c r="B52" s="15">
        <v>341</v>
      </c>
      <c r="C52" s="33" t="s">
        <v>19</v>
      </c>
      <c r="D52" s="33" t="s">
        <v>10</v>
      </c>
      <c r="E52" s="29" t="s">
        <v>80</v>
      </c>
      <c r="F52" s="14">
        <v>100</v>
      </c>
      <c r="G52" s="85">
        <f>G53</f>
        <v>389.5</v>
      </c>
    </row>
    <row r="53" spans="1:7" ht="31.5" x14ac:dyDescent="0.25">
      <c r="A53" s="20" t="s">
        <v>42</v>
      </c>
      <c r="B53" s="15">
        <v>341</v>
      </c>
      <c r="C53" s="33" t="s">
        <v>19</v>
      </c>
      <c r="D53" s="33" t="s">
        <v>10</v>
      </c>
      <c r="E53" s="29" t="s">
        <v>80</v>
      </c>
      <c r="F53" s="14">
        <v>120</v>
      </c>
      <c r="G53" s="85">
        <v>389.5</v>
      </c>
    </row>
    <row r="54" spans="1:7" ht="47.25" x14ac:dyDescent="0.25">
      <c r="A54" s="20" t="s">
        <v>44</v>
      </c>
      <c r="B54" s="15">
        <v>341</v>
      </c>
      <c r="C54" s="33" t="s">
        <v>19</v>
      </c>
      <c r="D54" s="33" t="s">
        <v>10</v>
      </c>
      <c r="E54" s="29" t="s">
        <v>80</v>
      </c>
      <c r="F54" s="68">
        <v>200</v>
      </c>
      <c r="G54" s="49">
        <f>G55</f>
        <v>71.099999999999994</v>
      </c>
    </row>
    <row r="55" spans="1:7" ht="47.25" x14ac:dyDescent="0.25">
      <c r="A55" s="20" t="s">
        <v>45</v>
      </c>
      <c r="B55" s="15">
        <v>341</v>
      </c>
      <c r="C55" s="33" t="s">
        <v>19</v>
      </c>
      <c r="D55" s="33" t="s">
        <v>10</v>
      </c>
      <c r="E55" s="29" t="s">
        <v>80</v>
      </c>
      <c r="F55" s="68">
        <v>240</v>
      </c>
      <c r="G55" s="49">
        <v>71.099999999999994</v>
      </c>
    </row>
    <row r="56" spans="1:7" ht="31.5" x14ac:dyDescent="0.25">
      <c r="A56" s="9" t="s">
        <v>21</v>
      </c>
      <c r="B56" s="10">
        <v>341</v>
      </c>
      <c r="C56" s="16" t="s">
        <v>10</v>
      </c>
      <c r="D56" s="16" t="s">
        <v>5</v>
      </c>
      <c r="E56" s="19"/>
      <c r="F56" s="18"/>
      <c r="G56" s="56">
        <f t="shared" ref="G56:G60" si="4">G57</f>
        <v>224.54</v>
      </c>
    </row>
    <row r="57" spans="1:7" ht="63" x14ac:dyDescent="0.25">
      <c r="A57" s="9" t="s">
        <v>22</v>
      </c>
      <c r="B57" s="10">
        <v>341</v>
      </c>
      <c r="C57" s="16" t="s">
        <v>10</v>
      </c>
      <c r="D57" s="16" t="s">
        <v>57</v>
      </c>
      <c r="E57" s="19"/>
      <c r="F57" s="18"/>
      <c r="G57" s="56">
        <f t="shared" si="4"/>
        <v>224.54</v>
      </c>
    </row>
    <row r="58" spans="1:7" ht="65.25" customHeight="1" x14ac:dyDescent="0.25">
      <c r="A58" s="50" t="s">
        <v>111</v>
      </c>
      <c r="B58" s="15">
        <v>341</v>
      </c>
      <c r="C58" s="33" t="s">
        <v>10</v>
      </c>
      <c r="D58" s="33" t="s">
        <v>57</v>
      </c>
      <c r="E58" s="13" t="s">
        <v>70</v>
      </c>
      <c r="F58" s="68"/>
      <c r="G58" s="49">
        <f t="shared" si="4"/>
        <v>224.54</v>
      </c>
    </row>
    <row r="59" spans="1:7" ht="33" customHeight="1" x14ac:dyDescent="0.25">
      <c r="A59" s="27" t="s">
        <v>58</v>
      </c>
      <c r="B59" s="15">
        <v>341</v>
      </c>
      <c r="C59" s="33" t="s">
        <v>10</v>
      </c>
      <c r="D59" s="33" t="s">
        <v>57</v>
      </c>
      <c r="E59" s="13" t="s">
        <v>59</v>
      </c>
      <c r="F59" s="68"/>
      <c r="G59" s="49">
        <f t="shared" si="4"/>
        <v>224.54</v>
      </c>
    </row>
    <row r="60" spans="1:7" ht="47.25" x14ac:dyDescent="0.25">
      <c r="A60" s="27" t="s">
        <v>60</v>
      </c>
      <c r="B60" s="15">
        <v>341</v>
      </c>
      <c r="C60" s="33" t="s">
        <v>10</v>
      </c>
      <c r="D60" s="33" t="s">
        <v>57</v>
      </c>
      <c r="E60" s="29" t="s">
        <v>59</v>
      </c>
      <c r="F60" s="68"/>
      <c r="G60" s="86">
        <f t="shared" si="4"/>
        <v>224.54</v>
      </c>
    </row>
    <row r="61" spans="1:7" ht="47.25" x14ac:dyDescent="0.25">
      <c r="A61" s="20" t="s">
        <v>44</v>
      </c>
      <c r="B61" s="15">
        <v>341</v>
      </c>
      <c r="C61" s="33" t="s">
        <v>10</v>
      </c>
      <c r="D61" s="33" t="s">
        <v>57</v>
      </c>
      <c r="E61" s="29" t="s">
        <v>59</v>
      </c>
      <c r="F61" s="68">
        <v>200</v>
      </c>
      <c r="G61" s="49">
        <f>G62</f>
        <v>224.54</v>
      </c>
    </row>
    <row r="62" spans="1:7" ht="47.25" x14ac:dyDescent="0.25">
      <c r="A62" s="20" t="s">
        <v>45</v>
      </c>
      <c r="B62" s="15">
        <v>341</v>
      </c>
      <c r="C62" s="33" t="s">
        <v>10</v>
      </c>
      <c r="D62" s="33" t="s">
        <v>57</v>
      </c>
      <c r="E62" s="29" t="s">
        <v>59</v>
      </c>
      <c r="F62" s="68">
        <v>240</v>
      </c>
      <c r="G62" s="49">
        <v>224.54</v>
      </c>
    </row>
    <row r="63" spans="1:7" ht="31.5" customHeight="1" x14ac:dyDescent="0.25">
      <c r="A63" s="53" t="s">
        <v>100</v>
      </c>
      <c r="B63" s="54">
        <v>341</v>
      </c>
      <c r="C63" s="16" t="s">
        <v>24</v>
      </c>
      <c r="D63" s="16"/>
      <c r="E63" s="28"/>
      <c r="F63" s="55"/>
      <c r="G63" s="56">
        <f>G64</f>
        <v>3572.6349999999998</v>
      </c>
    </row>
    <row r="64" spans="1:7" x14ac:dyDescent="0.25">
      <c r="A64" s="9" t="s">
        <v>25</v>
      </c>
      <c r="B64" s="10">
        <v>341</v>
      </c>
      <c r="C64" s="16" t="s">
        <v>24</v>
      </c>
      <c r="D64" s="16" t="s">
        <v>10</v>
      </c>
      <c r="E64" s="19"/>
      <c r="F64" s="18"/>
      <c r="G64" s="56">
        <f>G65</f>
        <v>3572.6349999999998</v>
      </c>
    </row>
    <row r="65" spans="1:7" ht="15" customHeight="1" x14ac:dyDescent="0.25">
      <c r="A65" s="20" t="s">
        <v>61</v>
      </c>
      <c r="B65" s="15">
        <v>341</v>
      </c>
      <c r="C65" s="33" t="s">
        <v>24</v>
      </c>
      <c r="D65" s="33" t="s">
        <v>10</v>
      </c>
      <c r="E65" s="13"/>
      <c r="F65" s="18"/>
      <c r="G65" s="56">
        <f>G66+G73</f>
        <v>3572.6349999999998</v>
      </c>
    </row>
    <row r="66" spans="1:7" ht="47.25" x14ac:dyDescent="0.25">
      <c r="A66" s="36" t="s">
        <v>107</v>
      </c>
      <c r="B66" s="15">
        <v>341</v>
      </c>
      <c r="C66" s="33" t="s">
        <v>24</v>
      </c>
      <c r="D66" s="33" t="s">
        <v>10</v>
      </c>
      <c r="E66" s="29" t="s">
        <v>81</v>
      </c>
      <c r="F66" s="14"/>
      <c r="G66" s="85">
        <f>G67+G70</f>
        <v>1655.0349999999999</v>
      </c>
    </row>
    <row r="67" spans="1:7" ht="31.5" x14ac:dyDescent="0.25">
      <c r="A67" s="20" t="s">
        <v>62</v>
      </c>
      <c r="B67" s="15">
        <v>341</v>
      </c>
      <c r="C67" s="33" t="s">
        <v>24</v>
      </c>
      <c r="D67" s="33" t="s">
        <v>10</v>
      </c>
      <c r="E67" s="29" t="s">
        <v>82</v>
      </c>
      <c r="F67" s="14"/>
      <c r="G67" s="85">
        <f>G68</f>
        <v>711.13499999999999</v>
      </c>
    </row>
    <row r="68" spans="1:7" ht="47.25" x14ac:dyDescent="0.25">
      <c r="A68" s="20" t="s">
        <v>44</v>
      </c>
      <c r="B68" s="15">
        <v>341</v>
      </c>
      <c r="C68" s="33" t="s">
        <v>24</v>
      </c>
      <c r="D68" s="33" t="s">
        <v>10</v>
      </c>
      <c r="E68" s="29" t="s">
        <v>82</v>
      </c>
      <c r="F68" s="14">
        <v>200</v>
      </c>
      <c r="G68" s="85">
        <f>G69</f>
        <v>711.13499999999999</v>
      </c>
    </row>
    <row r="69" spans="1:7" ht="47.25" x14ac:dyDescent="0.25">
      <c r="A69" s="20" t="s">
        <v>45</v>
      </c>
      <c r="B69" s="15">
        <v>341</v>
      </c>
      <c r="C69" s="33" t="s">
        <v>24</v>
      </c>
      <c r="D69" s="33" t="s">
        <v>10</v>
      </c>
      <c r="E69" s="29" t="s">
        <v>82</v>
      </c>
      <c r="F69" s="14">
        <v>240</v>
      </c>
      <c r="G69" s="85">
        <v>711.13499999999999</v>
      </c>
    </row>
    <row r="70" spans="1:7" ht="18.75" customHeight="1" x14ac:dyDescent="0.25">
      <c r="A70" s="20" t="s">
        <v>91</v>
      </c>
      <c r="B70" s="15">
        <v>341</v>
      </c>
      <c r="C70" s="33" t="s">
        <v>24</v>
      </c>
      <c r="D70" s="33" t="s">
        <v>10</v>
      </c>
      <c r="E70" s="29" t="s">
        <v>83</v>
      </c>
      <c r="F70" s="14"/>
      <c r="G70" s="85">
        <f>G71</f>
        <v>943.9</v>
      </c>
    </row>
    <row r="71" spans="1:7" ht="47.25" x14ac:dyDescent="0.25">
      <c r="A71" s="20" t="s">
        <v>44</v>
      </c>
      <c r="B71" s="15">
        <v>341</v>
      </c>
      <c r="C71" s="33" t="s">
        <v>24</v>
      </c>
      <c r="D71" s="33" t="s">
        <v>10</v>
      </c>
      <c r="E71" s="29" t="s">
        <v>83</v>
      </c>
      <c r="F71" s="14">
        <v>200</v>
      </c>
      <c r="G71" s="85">
        <f>G72</f>
        <v>943.9</v>
      </c>
    </row>
    <row r="72" spans="1:7" ht="47.25" x14ac:dyDescent="0.25">
      <c r="A72" s="20" t="s">
        <v>45</v>
      </c>
      <c r="B72" s="15">
        <v>341</v>
      </c>
      <c r="C72" s="33" t="s">
        <v>24</v>
      </c>
      <c r="D72" s="33" t="s">
        <v>10</v>
      </c>
      <c r="E72" s="29" t="s">
        <v>83</v>
      </c>
      <c r="F72" s="14">
        <v>240</v>
      </c>
      <c r="G72" s="85">
        <v>943.9</v>
      </c>
    </row>
    <row r="73" spans="1:7" ht="32.25" customHeight="1" x14ac:dyDescent="0.25">
      <c r="A73" s="20" t="s">
        <v>115</v>
      </c>
      <c r="B73" s="15">
        <v>341</v>
      </c>
      <c r="C73" s="33" t="s">
        <v>24</v>
      </c>
      <c r="D73" s="33" t="s">
        <v>10</v>
      </c>
      <c r="E73" s="29" t="s">
        <v>116</v>
      </c>
      <c r="F73" s="14"/>
      <c r="G73" s="85">
        <f>G74</f>
        <v>1917.6</v>
      </c>
    </row>
    <row r="74" spans="1:7" ht="47.25" x14ac:dyDescent="0.25">
      <c r="A74" s="20" t="s">
        <v>44</v>
      </c>
      <c r="B74" s="15">
        <v>341</v>
      </c>
      <c r="C74" s="33" t="s">
        <v>24</v>
      </c>
      <c r="D74" s="33" t="s">
        <v>10</v>
      </c>
      <c r="E74" s="29" t="s">
        <v>116</v>
      </c>
      <c r="F74" s="14">
        <v>200</v>
      </c>
      <c r="G74" s="85">
        <f>G75</f>
        <v>1917.6</v>
      </c>
    </row>
    <row r="75" spans="1:7" ht="47.25" x14ac:dyDescent="0.25">
      <c r="A75" s="20" t="s">
        <v>45</v>
      </c>
      <c r="B75" s="15">
        <v>341</v>
      </c>
      <c r="C75" s="33" t="s">
        <v>24</v>
      </c>
      <c r="D75" s="33" t="s">
        <v>10</v>
      </c>
      <c r="E75" s="29" t="s">
        <v>116</v>
      </c>
      <c r="F75" s="14">
        <v>240</v>
      </c>
      <c r="G75" s="85">
        <v>1917.6</v>
      </c>
    </row>
    <row r="76" spans="1:7" x14ac:dyDescent="0.25">
      <c r="A76" s="9" t="s">
        <v>26</v>
      </c>
      <c r="B76" s="10">
        <v>341</v>
      </c>
      <c r="C76" s="16" t="s">
        <v>15</v>
      </c>
      <c r="D76" s="16" t="s">
        <v>5</v>
      </c>
      <c r="E76" s="19"/>
      <c r="F76" s="14"/>
      <c r="G76" s="84">
        <f>G77</f>
        <v>26</v>
      </c>
    </row>
    <row r="77" spans="1:7" x14ac:dyDescent="0.25">
      <c r="A77" s="9" t="s">
        <v>27</v>
      </c>
      <c r="B77" s="10">
        <v>341</v>
      </c>
      <c r="C77" s="16" t="s">
        <v>15</v>
      </c>
      <c r="D77" s="16" t="s">
        <v>15</v>
      </c>
      <c r="E77" s="19"/>
      <c r="F77" s="14"/>
      <c r="G77" s="84">
        <f>G78</f>
        <v>26</v>
      </c>
    </row>
    <row r="78" spans="1:7" ht="47.25" x14ac:dyDescent="0.25">
      <c r="A78" s="50" t="s">
        <v>114</v>
      </c>
      <c r="B78" s="15">
        <v>341</v>
      </c>
      <c r="C78" s="33" t="s">
        <v>15</v>
      </c>
      <c r="D78" s="33" t="s">
        <v>15</v>
      </c>
      <c r="E78" s="13" t="s">
        <v>84</v>
      </c>
      <c r="F78" s="14"/>
      <c r="G78" s="85">
        <f>G80</f>
        <v>26</v>
      </c>
    </row>
    <row r="79" spans="1:7" ht="31.5" x14ac:dyDescent="0.25">
      <c r="A79" s="35" t="s">
        <v>63</v>
      </c>
      <c r="B79" s="15">
        <v>341</v>
      </c>
      <c r="C79" s="33" t="s">
        <v>15</v>
      </c>
      <c r="D79" s="33" t="s">
        <v>15</v>
      </c>
      <c r="E79" s="13" t="s">
        <v>84</v>
      </c>
      <c r="F79" s="14"/>
      <c r="G79" s="85">
        <f>G80</f>
        <v>26</v>
      </c>
    </row>
    <row r="80" spans="1:7" ht="31.5" x14ac:dyDescent="0.25">
      <c r="A80" s="50" t="s">
        <v>106</v>
      </c>
      <c r="B80" s="15">
        <v>341</v>
      </c>
      <c r="C80" s="33" t="s">
        <v>15</v>
      </c>
      <c r="D80" s="33" t="s">
        <v>15</v>
      </c>
      <c r="E80" s="13" t="s">
        <v>85</v>
      </c>
      <c r="F80" s="14"/>
      <c r="G80" s="85">
        <f>G81</f>
        <v>26</v>
      </c>
    </row>
    <row r="81" spans="1:7" ht="47.25" x14ac:dyDescent="0.25">
      <c r="A81" s="27" t="s">
        <v>44</v>
      </c>
      <c r="B81" s="15">
        <v>341</v>
      </c>
      <c r="C81" s="33" t="s">
        <v>15</v>
      </c>
      <c r="D81" s="33" t="s">
        <v>15</v>
      </c>
      <c r="E81" s="13" t="s">
        <v>85</v>
      </c>
      <c r="F81" s="14">
        <v>200</v>
      </c>
      <c r="G81" s="85">
        <f>G82</f>
        <v>26</v>
      </c>
    </row>
    <row r="82" spans="1:7" ht="63.75" customHeight="1" x14ac:dyDescent="0.25">
      <c r="A82" s="27" t="s">
        <v>45</v>
      </c>
      <c r="B82" s="15">
        <v>341</v>
      </c>
      <c r="C82" s="33" t="s">
        <v>15</v>
      </c>
      <c r="D82" s="33" t="s">
        <v>15</v>
      </c>
      <c r="E82" s="13" t="s">
        <v>85</v>
      </c>
      <c r="F82" s="14">
        <v>240</v>
      </c>
      <c r="G82" s="85">
        <v>26</v>
      </c>
    </row>
    <row r="83" spans="1:7" x14ac:dyDescent="0.25">
      <c r="A83" s="9" t="s">
        <v>28</v>
      </c>
      <c r="B83" s="10">
        <v>341</v>
      </c>
      <c r="C83" s="16" t="s">
        <v>29</v>
      </c>
      <c r="D83" s="16" t="s">
        <v>5</v>
      </c>
      <c r="E83" s="19"/>
      <c r="F83" s="18"/>
      <c r="G83" s="56">
        <f t="shared" ref="G83:G87" si="5">G84</f>
        <v>9.1999999999999993</v>
      </c>
    </row>
    <row r="84" spans="1:7" ht="30.75" customHeight="1" x14ac:dyDescent="0.25">
      <c r="A84" s="9" t="s">
        <v>30</v>
      </c>
      <c r="B84" s="10">
        <v>341</v>
      </c>
      <c r="C84" s="16" t="s">
        <v>29</v>
      </c>
      <c r="D84" s="16" t="s">
        <v>19</v>
      </c>
      <c r="E84" s="19"/>
      <c r="F84" s="68"/>
      <c r="G84" s="56">
        <f t="shared" si="5"/>
        <v>9.1999999999999993</v>
      </c>
    </row>
    <row r="85" spans="1:7" ht="47.25" x14ac:dyDescent="0.25">
      <c r="A85" s="36" t="s">
        <v>114</v>
      </c>
      <c r="B85" s="15">
        <v>341</v>
      </c>
      <c r="C85" s="33" t="s">
        <v>29</v>
      </c>
      <c r="D85" s="33" t="s">
        <v>19</v>
      </c>
      <c r="E85" s="13" t="s">
        <v>84</v>
      </c>
      <c r="F85" s="14"/>
      <c r="G85" s="85">
        <f t="shared" si="5"/>
        <v>9.1999999999999993</v>
      </c>
    </row>
    <row r="86" spans="1:7" ht="31.5" x14ac:dyDescent="0.25">
      <c r="A86" s="20" t="s">
        <v>90</v>
      </c>
      <c r="B86" s="15">
        <v>341</v>
      </c>
      <c r="C86" s="33" t="s">
        <v>29</v>
      </c>
      <c r="D86" s="33" t="s">
        <v>19</v>
      </c>
      <c r="E86" s="13" t="s">
        <v>86</v>
      </c>
      <c r="F86" s="14"/>
      <c r="G86" s="85">
        <f t="shared" si="5"/>
        <v>9.1999999999999993</v>
      </c>
    </row>
    <row r="87" spans="1:7" ht="63.75" customHeight="1" x14ac:dyDescent="0.25">
      <c r="A87" s="20" t="s">
        <v>44</v>
      </c>
      <c r="B87" s="15">
        <v>341</v>
      </c>
      <c r="C87" s="33" t="s">
        <v>29</v>
      </c>
      <c r="D87" s="33" t="s">
        <v>19</v>
      </c>
      <c r="E87" s="13" t="s">
        <v>86</v>
      </c>
      <c r="F87" s="14">
        <v>200</v>
      </c>
      <c r="G87" s="85">
        <f t="shared" si="5"/>
        <v>9.1999999999999993</v>
      </c>
    </row>
    <row r="88" spans="1:7" ht="47.25" x14ac:dyDescent="0.25">
      <c r="A88" s="20" t="s">
        <v>45</v>
      </c>
      <c r="B88" s="15">
        <v>341</v>
      </c>
      <c r="C88" s="33" t="s">
        <v>29</v>
      </c>
      <c r="D88" s="33" t="s">
        <v>19</v>
      </c>
      <c r="E88" s="13" t="s">
        <v>86</v>
      </c>
      <c r="F88" s="14">
        <v>240</v>
      </c>
      <c r="G88" s="85">
        <v>9.1999999999999993</v>
      </c>
    </row>
    <row r="89" spans="1:7" ht="31.5" x14ac:dyDescent="0.25">
      <c r="A89" s="9" t="s">
        <v>64</v>
      </c>
      <c r="B89" s="10">
        <v>342</v>
      </c>
      <c r="C89" s="33"/>
      <c r="D89" s="33"/>
      <c r="E89" s="13"/>
      <c r="F89" s="14"/>
      <c r="G89" s="84">
        <f>G90</f>
        <v>1043.0999999999999</v>
      </c>
    </row>
    <row r="90" spans="1:7" ht="78.75" x14ac:dyDescent="0.25">
      <c r="A90" s="66" t="s">
        <v>101</v>
      </c>
      <c r="B90" s="10">
        <v>342</v>
      </c>
      <c r="C90" s="16" t="s">
        <v>4</v>
      </c>
      <c r="D90" s="16" t="s">
        <v>10</v>
      </c>
      <c r="E90" s="17"/>
      <c r="F90" s="21"/>
      <c r="G90" s="84">
        <f>G91+G102</f>
        <v>1043.0999999999999</v>
      </c>
    </row>
    <row r="91" spans="1:7" ht="31.5" x14ac:dyDescent="0.25">
      <c r="A91" s="20" t="s">
        <v>38</v>
      </c>
      <c r="B91" s="15">
        <v>342</v>
      </c>
      <c r="C91" s="33" t="s">
        <v>4</v>
      </c>
      <c r="D91" s="33" t="s">
        <v>10</v>
      </c>
      <c r="E91" s="13"/>
      <c r="F91" s="14"/>
      <c r="G91" s="85">
        <f>G92</f>
        <v>932.1</v>
      </c>
    </row>
    <row r="92" spans="1:7" ht="63" customHeight="1" x14ac:dyDescent="0.25">
      <c r="A92" s="27" t="s">
        <v>65</v>
      </c>
      <c r="B92" s="15">
        <v>342</v>
      </c>
      <c r="C92" s="33" t="s">
        <v>4</v>
      </c>
      <c r="D92" s="33" t="s">
        <v>10</v>
      </c>
      <c r="E92" s="13" t="s">
        <v>87</v>
      </c>
      <c r="F92" s="14"/>
      <c r="G92" s="85">
        <f>G93</f>
        <v>932.1</v>
      </c>
    </row>
    <row r="93" spans="1:7" ht="31.5" x14ac:dyDescent="0.25">
      <c r="A93" s="20" t="s">
        <v>40</v>
      </c>
      <c r="B93" s="15">
        <v>342</v>
      </c>
      <c r="C93" s="33" t="s">
        <v>4</v>
      </c>
      <c r="D93" s="33" t="s">
        <v>10</v>
      </c>
      <c r="E93" s="13" t="s">
        <v>87</v>
      </c>
      <c r="F93" s="14"/>
      <c r="G93" s="85">
        <f>G94+G98+G100</f>
        <v>932.1</v>
      </c>
    </row>
    <row r="94" spans="1:7" ht="94.5" x14ac:dyDescent="0.25">
      <c r="A94" s="20" t="s">
        <v>41</v>
      </c>
      <c r="B94" s="15">
        <v>342</v>
      </c>
      <c r="C94" s="33" t="s">
        <v>4</v>
      </c>
      <c r="D94" s="33" t="s">
        <v>10</v>
      </c>
      <c r="E94" s="13" t="s">
        <v>87</v>
      </c>
      <c r="F94" s="68">
        <v>100</v>
      </c>
      <c r="G94" s="49">
        <f>G95+G96</f>
        <v>901.1</v>
      </c>
    </row>
    <row r="95" spans="1:7" ht="31.5" x14ac:dyDescent="0.25">
      <c r="A95" s="20" t="s">
        <v>42</v>
      </c>
      <c r="B95" s="15">
        <v>342</v>
      </c>
      <c r="C95" s="33" t="s">
        <v>4</v>
      </c>
      <c r="D95" s="33" t="s">
        <v>10</v>
      </c>
      <c r="E95" s="13" t="s">
        <v>87</v>
      </c>
      <c r="F95" s="14">
        <v>120</v>
      </c>
      <c r="G95" s="85">
        <v>862</v>
      </c>
    </row>
    <row r="96" spans="1:7" ht="45" customHeight="1" x14ac:dyDescent="0.25">
      <c r="A96" s="20" t="s">
        <v>123</v>
      </c>
      <c r="B96" s="15">
        <v>342</v>
      </c>
      <c r="C96" s="33" t="s">
        <v>4</v>
      </c>
      <c r="D96" s="33" t="s">
        <v>10</v>
      </c>
      <c r="E96" s="13" t="s">
        <v>118</v>
      </c>
      <c r="F96" s="14">
        <v>100</v>
      </c>
      <c r="G96" s="85">
        <f>G97</f>
        <v>39.1</v>
      </c>
    </row>
    <row r="97" spans="1:7" ht="79.5" customHeight="1" x14ac:dyDescent="0.25">
      <c r="A97" s="20" t="s">
        <v>42</v>
      </c>
      <c r="B97" s="15">
        <v>342</v>
      </c>
      <c r="C97" s="33" t="s">
        <v>4</v>
      </c>
      <c r="D97" s="33" t="s">
        <v>10</v>
      </c>
      <c r="E97" s="13" t="s">
        <v>118</v>
      </c>
      <c r="F97" s="14">
        <v>120</v>
      </c>
      <c r="G97" s="85">
        <v>39.1</v>
      </c>
    </row>
    <row r="98" spans="1:7" ht="47.25" x14ac:dyDescent="0.25">
      <c r="A98" s="20" t="s">
        <v>44</v>
      </c>
      <c r="B98" s="15">
        <v>342</v>
      </c>
      <c r="C98" s="33" t="s">
        <v>4</v>
      </c>
      <c r="D98" s="33" t="s">
        <v>10</v>
      </c>
      <c r="E98" s="13" t="s">
        <v>87</v>
      </c>
      <c r="F98" s="14">
        <v>200</v>
      </c>
      <c r="G98" s="85">
        <f>G99</f>
        <v>31</v>
      </c>
    </row>
    <row r="99" spans="1:7" ht="47.25" x14ac:dyDescent="0.25">
      <c r="A99" s="20" t="s">
        <v>45</v>
      </c>
      <c r="B99" s="15">
        <v>342</v>
      </c>
      <c r="C99" s="33" t="s">
        <v>4</v>
      </c>
      <c r="D99" s="33" t="s">
        <v>10</v>
      </c>
      <c r="E99" s="13" t="s">
        <v>87</v>
      </c>
      <c r="F99" s="14">
        <v>240</v>
      </c>
      <c r="G99" s="85">
        <v>31</v>
      </c>
    </row>
    <row r="100" spans="1:7" x14ac:dyDescent="0.25">
      <c r="A100" s="20" t="s">
        <v>46</v>
      </c>
      <c r="B100" s="15">
        <v>342</v>
      </c>
      <c r="C100" s="33" t="s">
        <v>4</v>
      </c>
      <c r="D100" s="33" t="s">
        <v>10</v>
      </c>
      <c r="E100" s="13" t="s">
        <v>87</v>
      </c>
      <c r="F100" s="14">
        <v>800</v>
      </c>
      <c r="G100" s="85">
        <f>G101</f>
        <v>0</v>
      </c>
    </row>
    <row r="101" spans="1:7" ht="92.25" customHeight="1" x14ac:dyDescent="0.25">
      <c r="A101" s="20" t="s">
        <v>47</v>
      </c>
      <c r="B101" s="15">
        <v>342</v>
      </c>
      <c r="C101" s="33" t="s">
        <v>4</v>
      </c>
      <c r="D101" s="33" t="s">
        <v>10</v>
      </c>
      <c r="E101" s="13" t="s">
        <v>87</v>
      </c>
      <c r="F101" s="14">
        <v>850</v>
      </c>
      <c r="G101" s="85">
        <v>0</v>
      </c>
    </row>
    <row r="102" spans="1:7" ht="63" x14ac:dyDescent="0.25">
      <c r="A102" s="66" t="s">
        <v>13</v>
      </c>
      <c r="B102" s="10">
        <v>342</v>
      </c>
      <c r="C102" s="16" t="s">
        <v>4</v>
      </c>
      <c r="D102" s="16" t="s">
        <v>14</v>
      </c>
      <c r="E102" s="17"/>
      <c r="F102" s="18"/>
      <c r="G102" s="56">
        <f t="shared" ref="G102:G106" si="6">G103</f>
        <v>111</v>
      </c>
    </row>
    <row r="103" spans="1:7" ht="81.75" customHeight="1" x14ac:dyDescent="0.25">
      <c r="A103" s="20" t="s">
        <v>38</v>
      </c>
      <c r="B103" s="15">
        <v>342</v>
      </c>
      <c r="C103" s="33" t="s">
        <v>4</v>
      </c>
      <c r="D103" s="33" t="s">
        <v>14</v>
      </c>
      <c r="E103" s="13" t="s">
        <v>88</v>
      </c>
      <c r="F103" s="18"/>
      <c r="G103" s="49">
        <f t="shared" si="6"/>
        <v>111</v>
      </c>
    </row>
    <row r="104" spans="1:7" x14ac:dyDescent="0.25">
      <c r="A104" s="36" t="s">
        <v>66</v>
      </c>
      <c r="B104" s="15">
        <v>342</v>
      </c>
      <c r="C104" s="33" t="s">
        <v>4</v>
      </c>
      <c r="D104" s="33" t="s">
        <v>14</v>
      </c>
      <c r="E104" s="13" t="s">
        <v>88</v>
      </c>
      <c r="F104" s="68"/>
      <c r="G104" s="49">
        <f t="shared" si="6"/>
        <v>111</v>
      </c>
    </row>
    <row r="105" spans="1:7" ht="47.25" x14ac:dyDescent="0.25">
      <c r="A105" s="20" t="s">
        <v>67</v>
      </c>
      <c r="B105" s="15">
        <v>342</v>
      </c>
      <c r="C105" s="33" t="s">
        <v>4</v>
      </c>
      <c r="D105" s="33" t="s">
        <v>14</v>
      </c>
      <c r="E105" s="13" t="s">
        <v>89</v>
      </c>
      <c r="F105" s="68"/>
      <c r="G105" s="49">
        <f t="shared" si="6"/>
        <v>111</v>
      </c>
    </row>
    <row r="106" spans="1:7" x14ac:dyDescent="0.25">
      <c r="A106" s="20" t="s">
        <v>68</v>
      </c>
      <c r="B106" s="15">
        <v>342</v>
      </c>
      <c r="C106" s="33" t="s">
        <v>4</v>
      </c>
      <c r="D106" s="33" t="s">
        <v>14</v>
      </c>
      <c r="E106" s="13" t="s">
        <v>89</v>
      </c>
      <c r="F106" s="68">
        <v>500</v>
      </c>
      <c r="G106" s="49">
        <f t="shared" si="6"/>
        <v>111</v>
      </c>
    </row>
    <row r="107" spans="1:7" x14ac:dyDescent="0.25">
      <c r="A107" s="20" t="s">
        <v>69</v>
      </c>
      <c r="B107" s="15">
        <v>342</v>
      </c>
      <c r="C107" s="33" t="s">
        <v>4</v>
      </c>
      <c r="D107" s="33" t="s">
        <v>14</v>
      </c>
      <c r="E107" s="13" t="s">
        <v>89</v>
      </c>
      <c r="F107" s="68">
        <v>540</v>
      </c>
      <c r="G107" s="49">
        <v>111</v>
      </c>
    </row>
    <row r="108" spans="1:7" x14ac:dyDescent="0.25">
      <c r="A108" s="109" t="s">
        <v>31</v>
      </c>
      <c r="B108" s="110"/>
      <c r="C108" s="110"/>
      <c r="D108" s="110"/>
      <c r="E108" s="110"/>
      <c r="F108" s="111"/>
      <c r="G108" s="84">
        <f>SUM(G6+G89)</f>
        <v>9874.3550000000014</v>
      </c>
    </row>
  </sheetData>
  <mergeCells count="9">
    <mergeCell ref="A108:F108"/>
    <mergeCell ref="E1:G1"/>
    <mergeCell ref="A2:G2"/>
    <mergeCell ref="A3:A4"/>
    <mergeCell ref="B3:B4"/>
    <mergeCell ref="C3:C4"/>
    <mergeCell ref="D3:D4"/>
    <mergeCell ref="E3:E4"/>
    <mergeCell ref="F3:F4"/>
  </mergeCells>
  <pageMargins left="1.1023622047244095" right="0.11811023622047245" top="0.35433070866141736" bottom="0.35433070866141736" header="0.31496062992125984" footer="0.31496062992125984"/>
  <pageSetup paperSize="9" scale="71" fitToHeight="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I109"/>
  <sheetViews>
    <sheetView view="pageBreakPreview" zoomScale="90" zoomScaleNormal="100" zoomScaleSheetLayoutView="90" workbookViewId="0">
      <selection activeCell="A101" sqref="A101:XFD102"/>
    </sheetView>
  </sheetViews>
  <sheetFormatPr defaultColWidth="9.140625" defaultRowHeight="15.75" x14ac:dyDescent="0.25"/>
  <cols>
    <col min="1" max="1" width="44" style="6" customWidth="1"/>
    <col min="2" max="2" width="5.7109375" style="6" customWidth="1"/>
    <col min="3" max="3" width="5.5703125" style="22" customWidth="1"/>
    <col min="4" max="4" width="5.42578125" style="6" customWidth="1"/>
    <col min="5" max="5" width="18.5703125" style="6" customWidth="1"/>
    <col min="6" max="6" width="6.42578125" style="6" customWidth="1"/>
    <col min="7" max="7" width="14" style="73" customWidth="1"/>
    <col min="8" max="8" width="14.5703125" style="89" customWidth="1"/>
    <col min="9" max="9" width="12.7109375" style="73" customWidth="1"/>
    <col min="10" max="10" width="10.5703125" style="6" customWidth="1"/>
    <col min="11" max="16384" width="9.140625" style="6"/>
  </cols>
  <sheetData>
    <row r="1" spans="1:9" x14ac:dyDescent="0.25">
      <c r="B1" s="7"/>
      <c r="C1" s="8"/>
      <c r="D1" s="7"/>
      <c r="E1" s="119" t="s">
        <v>130</v>
      </c>
      <c r="F1" s="120"/>
      <c r="G1" s="120"/>
      <c r="H1" s="121"/>
      <c r="I1" s="121"/>
    </row>
    <row r="2" spans="1:9" x14ac:dyDescent="0.25">
      <c r="B2" s="7"/>
      <c r="C2" s="8"/>
      <c r="D2" s="7"/>
      <c r="E2" s="76"/>
      <c r="F2" s="77"/>
      <c r="G2" s="83"/>
      <c r="H2" s="87"/>
      <c r="I2" s="83"/>
    </row>
    <row r="3" spans="1:9" ht="36.75" customHeight="1" x14ac:dyDescent="0.25">
      <c r="A3" s="124" t="s">
        <v>124</v>
      </c>
      <c r="B3" s="124"/>
      <c r="C3" s="124"/>
      <c r="D3" s="124"/>
      <c r="E3" s="124"/>
      <c r="F3" s="124"/>
      <c r="G3" s="124"/>
      <c r="H3" s="125"/>
      <c r="I3" s="125"/>
    </row>
    <row r="4" spans="1:9" ht="15.75" customHeight="1" x14ac:dyDescent="0.25">
      <c r="A4" s="115" t="s">
        <v>32</v>
      </c>
      <c r="B4" s="116" t="s">
        <v>33</v>
      </c>
      <c r="C4" s="117" t="s">
        <v>34</v>
      </c>
      <c r="D4" s="115" t="s">
        <v>2</v>
      </c>
      <c r="E4" s="126" t="s">
        <v>35</v>
      </c>
      <c r="F4" s="126" t="s">
        <v>36</v>
      </c>
      <c r="G4" s="122" t="s">
        <v>131</v>
      </c>
      <c r="H4" s="122" t="s">
        <v>132</v>
      </c>
      <c r="I4" s="122" t="s">
        <v>133</v>
      </c>
    </row>
    <row r="5" spans="1:9" ht="31.5" customHeight="1" x14ac:dyDescent="0.25">
      <c r="A5" s="115"/>
      <c r="B5" s="116"/>
      <c r="C5" s="117"/>
      <c r="D5" s="115"/>
      <c r="E5" s="126"/>
      <c r="F5" s="126"/>
      <c r="G5" s="123"/>
      <c r="H5" s="123"/>
      <c r="I5" s="123"/>
    </row>
    <row r="6" spans="1:9" ht="15" customHeight="1" x14ac:dyDescent="0.25">
      <c r="A6" s="61">
        <v>1</v>
      </c>
      <c r="B6" s="59">
        <v>2</v>
      </c>
      <c r="C6" s="62" t="s">
        <v>129</v>
      </c>
      <c r="D6" s="61">
        <v>4</v>
      </c>
      <c r="E6" s="101">
        <v>5</v>
      </c>
      <c r="F6" s="101">
        <v>6</v>
      </c>
      <c r="G6" s="88">
        <v>7</v>
      </c>
      <c r="H6" s="88">
        <v>8</v>
      </c>
      <c r="I6" s="88">
        <v>9</v>
      </c>
    </row>
    <row r="7" spans="1:9" ht="31.5" x14ac:dyDescent="0.25">
      <c r="A7" s="9" t="s">
        <v>37</v>
      </c>
      <c r="B7" s="10">
        <v>341</v>
      </c>
      <c r="C7" s="11"/>
      <c r="D7" s="12"/>
      <c r="E7" s="29"/>
      <c r="F7" s="102"/>
      <c r="G7" s="84">
        <f>G8+G49+G58+G65+G77+G84</f>
        <v>8860.9000000000015</v>
      </c>
      <c r="H7" s="84">
        <f>H8+H49+H58+H65+H77+H84</f>
        <v>8831.255000000001</v>
      </c>
      <c r="I7" s="84">
        <f>H7/G7*100</f>
        <v>99.665440305160871</v>
      </c>
    </row>
    <row r="8" spans="1:9" x14ac:dyDescent="0.25">
      <c r="A8" s="9" t="s">
        <v>3</v>
      </c>
      <c r="B8" s="10">
        <v>341</v>
      </c>
      <c r="C8" s="16" t="s">
        <v>4</v>
      </c>
      <c r="D8" s="16" t="s">
        <v>5</v>
      </c>
      <c r="E8" s="17"/>
      <c r="F8" s="18"/>
      <c r="G8" s="56">
        <f>G9+G14+G30+G35</f>
        <v>4566.5</v>
      </c>
      <c r="H8" s="56">
        <f>H9+H14+H30+H35</f>
        <v>4538.28</v>
      </c>
      <c r="I8" s="56">
        <f t="shared" ref="I8:I71" si="0">H8/G8*100</f>
        <v>99.382021241651159</v>
      </c>
    </row>
    <row r="9" spans="1:9" ht="63" x14ac:dyDescent="0.25">
      <c r="A9" s="9" t="s">
        <v>102</v>
      </c>
      <c r="B9" s="10">
        <v>341</v>
      </c>
      <c r="C9" s="16" t="s">
        <v>4</v>
      </c>
      <c r="D9" s="16" t="s">
        <v>19</v>
      </c>
      <c r="E9" s="13"/>
      <c r="F9" s="68"/>
      <c r="G9" s="56">
        <f t="shared" ref="G9:H12" si="1">G10</f>
        <v>766</v>
      </c>
      <c r="H9" s="56">
        <f t="shared" si="1"/>
        <v>765.63300000000004</v>
      </c>
      <c r="I9" s="56">
        <f t="shared" si="0"/>
        <v>99.952088772845954</v>
      </c>
    </row>
    <row r="10" spans="1:9" ht="31.5" x14ac:dyDescent="0.25">
      <c r="A10" s="36" t="s">
        <v>38</v>
      </c>
      <c r="B10" s="47">
        <v>341</v>
      </c>
      <c r="C10" s="33" t="s">
        <v>4</v>
      </c>
      <c r="D10" s="33" t="s">
        <v>19</v>
      </c>
      <c r="E10" s="29"/>
      <c r="F10" s="48"/>
      <c r="G10" s="49">
        <f t="shared" si="1"/>
        <v>766</v>
      </c>
      <c r="H10" s="49">
        <f t="shared" si="1"/>
        <v>765.63300000000004</v>
      </c>
      <c r="I10" s="49">
        <f t="shared" si="0"/>
        <v>99.952088772845954</v>
      </c>
    </row>
    <row r="11" spans="1:9" x14ac:dyDescent="0.25">
      <c r="A11" s="50" t="s">
        <v>39</v>
      </c>
      <c r="B11" s="47">
        <v>341</v>
      </c>
      <c r="C11" s="33" t="s">
        <v>4</v>
      </c>
      <c r="D11" s="33" t="s">
        <v>19</v>
      </c>
      <c r="E11" s="29" t="s">
        <v>98</v>
      </c>
      <c r="F11" s="48"/>
      <c r="G11" s="49">
        <f t="shared" si="1"/>
        <v>766</v>
      </c>
      <c r="H11" s="49">
        <f t="shared" si="1"/>
        <v>765.63300000000004</v>
      </c>
      <c r="I11" s="49">
        <f t="shared" si="0"/>
        <v>99.952088772845954</v>
      </c>
    </row>
    <row r="12" spans="1:9" ht="99" customHeight="1" x14ac:dyDescent="0.25">
      <c r="A12" s="51" t="s">
        <v>41</v>
      </c>
      <c r="B12" s="47">
        <v>341</v>
      </c>
      <c r="C12" s="33" t="s">
        <v>4</v>
      </c>
      <c r="D12" s="33" t="s">
        <v>19</v>
      </c>
      <c r="E12" s="29" t="s">
        <v>72</v>
      </c>
      <c r="F12" s="48">
        <v>100</v>
      </c>
      <c r="G12" s="49">
        <f t="shared" si="1"/>
        <v>766</v>
      </c>
      <c r="H12" s="49">
        <f t="shared" si="1"/>
        <v>765.63300000000004</v>
      </c>
      <c r="I12" s="49">
        <f t="shared" si="0"/>
        <v>99.952088772845954</v>
      </c>
    </row>
    <row r="13" spans="1:9" ht="45" customHeight="1" x14ac:dyDescent="0.25">
      <c r="A13" s="52" t="s">
        <v>42</v>
      </c>
      <c r="B13" s="47">
        <v>341</v>
      </c>
      <c r="C13" s="33" t="s">
        <v>4</v>
      </c>
      <c r="D13" s="33" t="s">
        <v>19</v>
      </c>
      <c r="E13" s="29" t="s">
        <v>72</v>
      </c>
      <c r="F13" s="48">
        <v>120</v>
      </c>
      <c r="G13" s="49">
        <v>766</v>
      </c>
      <c r="H13" s="49">
        <v>765.63300000000004</v>
      </c>
      <c r="I13" s="49">
        <f t="shared" si="0"/>
        <v>99.952088772845954</v>
      </c>
    </row>
    <row r="14" spans="1:9" ht="93" customHeight="1" x14ac:dyDescent="0.25">
      <c r="A14" s="9" t="s">
        <v>11</v>
      </c>
      <c r="B14" s="10">
        <v>341</v>
      </c>
      <c r="C14" s="16" t="s">
        <v>4</v>
      </c>
      <c r="D14" s="16" t="s">
        <v>12</v>
      </c>
      <c r="E14" s="13"/>
      <c r="F14" s="68"/>
      <c r="G14" s="56">
        <f>G15+G26</f>
        <v>3110.1</v>
      </c>
      <c r="H14" s="56">
        <f>H15+H26</f>
        <v>3107.4359999999997</v>
      </c>
      <c r="I14" s="56">
        <f t="shared" si="0"/>
        <v>99.914343590238246</v>
      </c>
    </row>
    <row r="15" spans="1:9" ht="31.5" x14ac:dyDescent="0.25">
      <c r="A15" s="20" t="s">
        <v>38</v>
      </c>
      <c r="B15" s="15">
        <v>341</v>
      </c>
      <c r="C15" s="33" t="s">
        <v>4</v>
      </c>
      <c r="D15" s="33" t="s">
        <v>12</v>
      </c>
      <c r="E15" s="19"/>
      <c r="F15" s="68"/>
      <c r="G15" s="49">
        <f>G16</f>
        <v>3022.6</v>
      </c>
      <c r="H15" s="49">
        <f>H16</f>
        <v>3019.9359999999997</v>
      </c>
      <c r="I15" s="49">
        <f t="shared" si="0"/>
        <v>99.911863958181684</v>
      </c>
    </row>
    <row r="16" spans="1:9" ht="18" customHeight="1" x14ac:dyDescent="0.25">
      <c r="A16" s="27" t="s">
        <v>43</v>
      </c>
      <c r="B16" s="15">
        <v>341</v>
      </c>
      <c r="C16" s="33" t="s">
        <v>4</v>
      </c>
      <c r="D16" s="33" t="s">
        <v>12</v>
      </c>
      <c r="E16" s="13" t="s">
        <v>71</v>
      </c>
      <c r="F16" s="14"/>
      <c r="G16" s="85">
        <f>G17</f>
        <v>3022.6</v>
      </c>
      <c r="H16" s="85">
        <f>H17</f>
        <v>3019.9359999999997</v>
      </c>
      <c r="I16" s="85">
        <f t="shared" si="0"/>
        <v>99.911863958181684</v>
      </c>
    </row>
    <row r="17" spans="1:9" ht="45.75" customHeight="1" x14ac:dyDescent="0.25">
      <c r="A17" s="20" t="s">
        <v>40</v>
      </c>
      <c r="B17" s="15">
        <v>341</v>
      </c>
      <c r="C17" s="33" t="s">
        <v>4</v>
      </c>
      <c r="D17" s="33" t="s">
        <v>12</v>
      </c>
      <c r="E17" s="13" t="s">
        <v>73</v>
      </c>
      <c r="F17" s="14"/>
      <c r="G17" s="85">
        <f>G18+G22+G24</f>
        <v>3022.6</v>
      </c>
      <c r="H17" s="85">
        <f>H18+H22+H24</f>
        <v>3019.9359999999997</v>
      </c>
      <c r="I17" s="85">
        <f t="shared" si="0"/>
        <v>99.911863958181684</v>
      </c>
    </row>
    <row r="18" spans="1:9" ht="95.25" customHeight="1" x14ac:dyDescent="0.25">
      <c r="A18" s="20" t="s">
        <v>41</v>
      </c>
      <c r="B18" s="15">
        <v>341</v>
      </c>
      <c r="C18" s="33" t="s">
        <v>4</v>
      </c>
      <c r="D18" s="33" t="s">
        <v>12</v>
      </c>
      <c r="E18" s="13" t="s">
        <v>73</v>
      </c>
      <c r="F18" s="14">
        <v>100</v>
      </c>
      <c r="G18" s="85">
        <f>G19+G20</f>
        <v>2023.6</v>
      </c>
      <c r="H18" s="85">
        <f>H19+H20</f>
        <v>2022.9359999999999</v>
      </c>
      <c r="I18" s="85">
        <f t="shared" si="0"/>
        <v>99.96718719114449</v>
      </c>
    </row>
    <row r="19" spans="1:9" ht="48" customHeight="1" x14ac:dyDescent="0.25">
      <c r="A19" s="20" t="s">
        <v>42</v>
      </c>
      <c r="B19" s="15">
        <v>341</v>
      </c>
      <c r="C19" s="33" t="s">
        <v>4</v>
      </c>
      <c r="D19" s="33" t="s">
        <v>12</v>
      </c>
      <c r="E19" s="13" t="s">
        <v>73</v>
      </c>
      <c r="F19" s="14">
        <v>120</v>
      </c>
      <c r="G19" s="85">
        <v>1856</v>
      </c>
      <c r="H19" s="85">
        <v>1855.319</v>
      </c>
      <c r="I19" s="85">
        <f t="shared" si="0"/>
        <v>99.96330818965518</v>
      </c>
    </row>
    <row r="20" spans="1:9" ht="81.75" customHeight="1" x14ac:dyDescent="0.25">
      <c r="A20" s="20" t="s">
        <v>123</v>
      </c>
      <c r="B20" s="15">
        <v>341</v>
      </c>
      <c r="C20" s="33" t="s">
        <v>4</v>
      </c>
      <c r="D20" s="33" t="s">
        <v>12</v>
      </c>
      <c r="E20" s="13" t="s">
        <v>118</v>
      </c>
      <c r="F20" s="14">
        <v>100</v>
      </c>
      <c r="G20" s="85">
        <f>G21</f>
        <v>167.6</v>
      </c>
      <c r="H20" s="85">
        <f>H21</f>
        <v>167.61699999999999</v>
      </c>
      <c r="I20" s="85">
        <f t="shared" si="0"/>
        <v>100.0101431980907</v>
      </c>
    </row>
    <row r="21" spans="1:9" ht="48" customHeight="1" x14ac:dyDescent="0.25">
      <c r="A21" s="20" t="s">
        <v>42</v>
      </c>
      <c r="B21" s="15">
        <v>341</v>
      </c>
      <c r="C21" s="33" t="s">
        <v>4</v>
      </c>
      <c r="D21" s="33" t="s">
        <v>12</v>
      </c>
      <c r="E21" s="13" t="s">
        <v>118</v>
      </c>
      <c r="F21" s="14">
        <v>120</v>
      </c>
      <c r="G21" s="85">
        <v>167.6</v>
      </c>
      <c r="H21" s="85">
        <v>167.61699999999999</v>
      </c>
      <c r="I21" s="85">
        <f t="shared" si="0"/>
        <v>100.0101431980907</v>
      </c>
    </row>
    <row r="22" spans="1:9" ht="47.25" x14ac:dyDescent="0.25">
      <c r="A22" s="20" t="s">
        <v>44</v>
      </c>
      <c r="B22" s="15">
        <v>341</v>
      </c>
      <c r="C22" s="33" t="s">
        <v>4</v>
      </c>
      <c r="D22" s="33" t="s">
        <v>12</v>
      </c>
      <c r="E22" s="13" t="s">
        <v>73</v>
      </c>
      <c r="F22" s="14">
        <v>200</v>
      </c>
      <c r="G22" s="85">
        <f>G23</f>
        <v>981</v>
      </c>
      <c r="H22" s="85">
        <f>H23</f>
        <v>980</v>
      </c>
      <c r="I22" s="85">
        <f t="shared" si="0"/>
        <v>99.898063200815486</v>
      </c>
    </row>
    <row r="23" spans="1:9" ht="47.25" x14ac:dyDescent="0.25">
      <c r="A23" s="20" t="s">
        <v>45</v>
      </c>
      <c r="B23" s="15">
        <v>341</v>
      </c>
      <c r="C23" s="33" t="s">
        <v>4</v>
      </c>
      <c r="D23" s="33" t="s">
        <v>12</v>
      </c>
      <c r="E23" s="13" t="s">
        <v>73</v>
      </c>
      <c r="F23" s="14">
        <v>240</v>
      </c>
      <c r="G23" s="85">
        <v>981</v>
      </c>
      <c r="H23" s="85">
        <v>980</v>
      </c>
      <c r="I23" s="85">
        <f t="shared" si="0"/>
        <v>99.898063200815486</v>
      </c>
    </row>
    <row r="24" spans="1:9" ht="19.5" customHeight="1" x14ac:dyDescent="0.25">
      <c r="A24" s="20" t="s">
        <v>46</v>
      </c>
      <c r="B24" s="15">
        <v>341</v>
      </c>
      <c r="C24" s="33" t="s">
        <v>4</v>
      </c>
      <c r="D24" s="33" t="s">
        <v>12</v>
      </c>
      <c r="E24" s="13" t="s">
        <v>73</v>
      </c>
      <c r="F24" s="14">
        <v>800</v>
      </c>
      <c r="G24" s="85">
        <f>G25</f>
        <v>18</v>
      </c>
      <c r="H24" s="85">
        <f>H25</f>
        <v>17</v>
      </c>
      <c r="I24" s="85">
        <f t="shared" si="0"/>
        <v>94.444444444444443</v>
      </c>
    </row>
    <row r="25" spans="1:9" ht="18" customHeight="1" x14ac:dyDescent="0.25">
      <c r="A25" s="20" t="s">
        <v>47</v>
      </c>
      <c r="B25" s="15">
        <v>341</v>
      </c>
      <c r="C25" s="33" t="s">
        <v>4</v>
      </c>
      <c r="D25" s="33" t="s">
        <v>12</v>
      </c>
      <c r="E25" s="13" t="s">
        <v>73</v>
      </c>
      <c r="F25" s="14">
        <v>850</v>
      </c>
      <c r="G25" s="85">
        <v>18</v>
      </c>
      <c r="H25" s="85">
        <v>17</v>
      </c>
      <c r="I25" s="85">
        <f t="shared" si="0"/>
        <v>94.444444444444443</v>
      </c>
    </row>
    <row r="26" spans="1:9" x14ac:dyDescent="0.25">
      <c r="A26" s="20" t="s">
        <v>48</v>
      </c>
      <c r="B26" s="15">
        <v>341</v>
      </c>
      <c r="C26" s="33" t="s">
        <v>4</v>
      </c>
      <c r="D26" s="33" t="s">
        <v>12</v>
      </c>
      <c r="E26" s="19"/>
      <c r="F26" s="68"/>
      <c r="G26" s="49">
        <f t="shared" ref="G26:H28" si="2">G27</f>
        <v>87.5</v>
      </c>
      <c r="H26" s="49">
        <f t="shared" si="2"/>
        <v>87.5</v>
      </c>
      <c r="I26" s="49">
        <f t="shared" si="0"/>
        <v>100</v>
      </c>
    </row>
    <row r="27" spans="1:9" ht="47.25" x14ac:dyDescent="0.25">
      <c r="A27" s="20" t="s">
        <v>49</v>
      </c>
      <c r="B27" s="15">
        <v>341</v>
      </c>
      <c r="C27" s="33" t="s">
        <v>4</v>
      </c>
      <c r="D27" s="33" t="s">
        <v>12</v>
      </c>
      <c r="E27" s="13" t="s">
        <v>74</v>
      </c>
      <c r="F27" s="68"/>
      <c r="G27" s="49">
        <f t="shared" si="2"/>
        <v>87.5</v>
      </c>
      <c r="H27" s="49">
        <f t="shared" si="2"/>
        <v>87.5</v>
      </c>
      <c r="I27" s="49">
        <f t="shared" si="0"/>
        <v>100</v>
      </c>
    </row>
    <row r="28" spans="1:9" ht="47.25" x14ac:dyDescent="0.25">
      <c r="A28" s="20" t="s">
        <v>44</v>
      </c>
      <c r="B28" s="15">
        <v>341</v>
      </c>
      <c r="C28" s="33" t="s">
        <v>4</v>
      </c>
      <c r="D28" s="33" t="s">
        <v>12</v>
      </c>
      <c r="E28" s="13" t="s">
        <v>74</v>
      </c>
      <c r="F28" s="68">
        <v>200</v>
      </c>
      <c r="G28" s="49">
        <f t="shared" si="2"/>
        <v>87.5</v>
      </c>
      <c r="H28" s="49">
        <f t="shared" si="2"/>
        <v>87.5</v>
      </c>
      <c r="I28" s="49">
        <f t="shared" si="0"/>
        <v>100</v>
      </c>
    </row>
    <row r="29" spans="1:9" ht="47.25" x14ac:dyDescent="0.25">
      <c r="A29" s="20" t="s">
        <v>45</v>
      </c>
      <c r="B29" s="15">
        <v>341</v>
      </c>
      <c r="C29" s="33" t="s">
        <v>4</v>
      </c>
      <c r="D29" s="33" t="s">
        <v>12</v>
      </c>
      <c r="E29" s="13" t="s">
        <v>74</v>
      </c>
      <c r="F29" s="68">
        <v>240</v>
      </c>
      <c r="G29" s="49">
        <v>87.5</v>
      </c>
      <c r="H29" s="49">
        <v>87.5</v>
      </c>
      <c r="I29" s="49">
        <f t="shared" si="0"/>
        <v>100</v>
      </c>
    </row>
    <row r="30" spans="1:9" x14ac:dyDescent="0.25">
      <c r="A30" s="9" t="s">
        <v>16</v>
      </c>
      <c r="B30" s="10">
        <v>341</v>
      </c>
      <c r="C30" s="16" t="s">
        <v>4</v>
      </c>
      <c r="D30" s="16" t="s">
        <v>29</v>
      </c>
      <c r="E30" s="17"/>
      <c r="F30" s="18"/>
      <c r="G30" s="56">
        <f t="shared" ref="G30:H33" si="3">G31</f>
        <v>25</v>
      </c>
      <c r="H30" s="56">
        <f t="shared" si="3"/>
        <v>0</v>
      </c>
      <c r="I30" s="56">
        <f t="shared" si="0"/>
        <v>0</v>
      </c>
    </row>
    <row r="31" spans="1:9" x14ac:dyDescent="0.25">
      <c r="A31" s="20" t="s">
        <v>50</v>
      </c>
      <c r="B31" s="15">
        <v>341</v>
      </c>
      <c r="C31" s="33" t="s">
        <v>4</v>
      </c>
      <c r="D31" s="33" t="s">
        <v>29</v>
      </c>
      <c r="E31" s="13" t="s">
        <v>71</v>
      </c>
      <c r="F31" s="18"/>
      <c r="G31" s="49">
        <f t="shared" si="3"/>
        <v>25</v>
      </c>
      <c r="H31" s="49">
        <f t="shared" si="3"/>
        <v>0</v>
      </c>
      <c r="I31" s="49">
        <f t="shared" si="0"/>
        <v>0</v>
      </c>
    </row>
    <row r="32" spans="1:9" ht="47.25" x14ac:dyDescent="0.25">
      <c r="A32" s="20" t="s">
        <v>103</v>
      </c>
      <c r="B32" s="15">
        <v>341</v>
      </c>
      <c r="C32" s="33" t="s">
        <v>4</v>
      </c>
      <c r="D32" s="33" t="s">
        <v>29</v>
      </c>
      <c r="E32" s="13" t="s">
        <v>75</v>
      </c>
      <c r="F32" s="68"/>
      <c r="G32" s="49">
        <f t="shared" si="3"/>
        <v>25</v>
      </c>
      <c r="H32" s="49">
        <f t="shared" si="3"/>
        <v>0</v>
      </c>
      <c r="I32" s="49">
        <f t="shared" si="0"/>
        <v>0</v>
      </c>
    </row>
    <row r="33" spans="1:9" x14ac:dyDescent="0.25">
      <c r="A33" s="20" t="s">
        <v>46</v>
      </c>
      <c r="B33" s="15">
        <v>341</v>
      </c>
      <c r="C33" s="33" t="s">
        <v>4</v>
      </c>
      <c r="D33" s="33" t="s">
        <v>29</v>
      </c>
      <c r="E33" s="13" t="s">
        <v>75</v>
      </c>
      <c r="F33" s="68">
        <v>800</v>
      </c>
      <c r="G33" s="49">
        <f t="shared" si="3"/>
        <v>25</v>
      </c>
      <c r="H33" s="49">
        <f t="shared" si="3"/>
        <v>0</v>
      </c>
      <c r="I33" s="49">
        <f t="shared" si="0"/>
        <v>0</v>
      </c>
    </row>
    <row r="34" spans="1:9" x14ac:dyDescent="0.25">
      <c r="A34" s="20" t="s">
        <v>51</v>
      </c>
      <c r="B34" s="15">
        <v>341</v>
      </c>
      <c r="C34" s="33" t="s">
        <v>4</v>
      </c>
      <c r="D34" s="33" t="s">
        <v>29</v>
      </c>
      <c r="E34" s="13" t="s">
        <v>75</v>
      </c>
      <c r="F34" s="68">
        <v>870</v>
      </c>
      <c r="G34" s="49">
        <v>25</v>
      </c>
      <c r="H34" s="49">
        <v>0</v>
      </c>
      <c r="I34" s="49">
        <f t="shared" si="0"/>
        <v>0</v>
      </c>
    </row>
    <row r="35" spans="1:9" ht="18.75" customHeight="1" x14ac:dyDescent="0.25">
      <c r="A35" s="9" t="s">
        <v>17</v>
      </c>
      <c r="B35" s="10">
        <v>341</v>
      </c>
      <c r="C35" s="16" t="s">
        <v>4</v>
      </c>
      <c r="D35" s="16" t="s">
        <v>52</v>
      </c>
      <c r="E35" s="17"/>
      <c r="F35" s="18"/>
      <c r="G35" s="56">
        <f>G36+G42</f>
        <v>665.4</v>
      </c>
      <c r="H35" s="56">
        <f>H36+H42</f>
        <v>665.21100000000001</v>
      </c>
      <c r="I35" s="56">
        <f t="shared" si="0"/>
        <v>99.97159603246169</v>
      </c>
    </row>
    <row r="36" spans="1:9" ht="45.75" customHeight="1" x14ac:dyDescent="0.25">
      <c r="A36" s="27" t="s">
        <v>53</v>
      </c>
      <c r="B36" s="15">
        <v>341</v>
      </c>
      <c r="C36" s="33" t="s">
        <v>4</v>
      </c>
      <c r="D36" s="33" t="s">
        <v>52</v>
      </c>
      <c r="E36" s="19"/>
      <c r="F36" s="18"/>
      <c r="G36" s="49">
        <f>G37</f>
        <v>134</v>
      </c>
      <c r="H36" s="49">
        <f>H37</f>
        <v>133.80000000000001</v>
      </c>
      <c r="I36" s="49">
        <f t="shared" si="0"/>
        <v>99.850746268656721</v>
      </c>
    </row>
    <row r="37" spans="1:9" ht="63" x14ac:dyDescent="0.25">
      <c r="A37" s="27" t="s">
        <v>99</v>
      </c>
      <c r="B37" s="15">
        <v>341</v>
      </c>
      <c r="C37" s="33" t="s">
        <v>4</v>
      </c>
      <c r="D37" s="33" t="s">
        <v>52</v>
      </c>
      <c r="E37" s="13" t="s">
        <v>71</v>
      </c>
      <c r="F37" s="68"/>
      <c r="G37" s="49">
        <f>G38+G40</f>
        <v>134</v>
      </c>
      <c r="H37" s="49">
        <f>H38+H40</f>
        <v>133.80000000000001</v>
      </c>
      <c r="I37" s="49">
        <f t="shared" si="0"/>
        <v>99.850746268656721</v>
      </c>
    </row>
    <row r="38" spans="1:9" ht="47.25" x14ac:dyDescent="0.25">
      <c r="A38" s="20" t="s">
        <v>44</v>
      </c>
      <c r="B38" s="15">
        <v>341</v>
      </c>
      <c r="C38" s="33" t="s">
        <v>4</v>
      </c>
      <c r="D38" s="33" t="s">
        <v>52</v>
      </c>
      <c r="E38" s="13" t="s">
        <v>76</v>
      </c>
      <c r="F38" s="68">
        <v>200</v>
      </c>
      <c r="G38" s="49">
        <f>G39</f>
        <v>129</v>
      </c>
      <c r="H38" s="49">
        <f>H39</f>
        <v>128.80000000000001</v>
      </c>
      <c r="I38" s="49">
        <f t="shared" si="0"/>
        <v>99.844961240310084</v>
      </c>
    </row>
    <row r="39" spans="1:9" ht="47.25" x14ac:dyDescent="0.25">
      <c r="A39" s="20" t="s">
        <v>45</v>
      </c>
      <c r="B39" s="15">
        <v>341</v>
      </c>
      <c r="C39" s="33" t="s">
        <v>4</v>
      </c>
      <c r="D39" s="33" t="s">
        <v>52</v>
      </c>
      <c r="E39" s="13" t="s">
        <v>76</v>
      </c>
      <c r="F39" s="68">
        <v>240</v>
      </c>
      <c r="G39" s="49">
        <v>129</v>
      </c>
      <c r="H39" s="49">
        <v>128.80000000000001</v>
      </c>
      <c r="I39" s="49">
        <f t="shared" si="0"/>
        <v>99.844961240310084</v>
      </c>
    </row>
    <row r="40" spans="1:9" ht="31.5" x14ac:dyDescent="0.25">
      <c r="A40" s="46" t="s">
        <v>119</v>
      </c>
      <c r="B40" s="47">
        <v>341</v>
      </c>
      <c r="C40" s="33" t="s">
        <v>4</v>
      </c>
      <c r="D40" s="33" t="s">
        <v>52</v>
      </c>
      <c r="E40" s="29" t="s">
        <v>76</v>
      </c>
      <c r="F40" s="48">
        <v>300</v>
      </c>
      <c r="G40" s="49">
        <f>G41</f>
        <v>5</v>
      </c>
      <c r="H40" s="49">
        <f>H41</f>
        <v>5</v>
      </c>
      <c r="I40" s="49">
        <f t="shared" si="0"/>
        <v>100</v>
      </c>
    </row>
    <row r="41" spans="1:9" ht="47.25" x14ac:dyDescent="0.25">
      <c r="A41" s="46" t="s">
        <v>120</v>
      </c>
      <c r="B41" s="47">
        <v>341</v>
      </c>
      <c r="C41" s="33" t="s">
        <v>4</v>
      </c>
      <c r="D41" s="33" t="s">
        <v>52</v>
      </c>
      <c r="E41" s="29" t="s">
        <v>76</v>
      </c>
      <c r="F41" s="48">
        <v>320</v>
      </c>
      <c r="G41" s="49">
        <v>5</v>
      </c>
      <c r="H41" s="49">
        <v>5</v>
      </c>
      <c r="I41" s="49">
        <f t="shared" si="0"/>
        <v>100</v>
      </c>
    </row>
    <row r="42" spans="1:9" ht="62.25" customHeight="1" x14ac:dyDescent="0.25">
      <c r="A42" s="50" t="s">
        <v>109</v>
      </c>
      <c r="B42" s="15">
        <v>341</v>
      </c>
      <c r="C42" s="33" t="s">
        <v>4</v>
      </c>
      <c r="D42" s="33" t="s">
        <v>52</v>
      </c>
      <c r="E42" s="13" t="s">
        <v>77</v>
      </c>
      <c r="F42" s="18"/>
      <c r="G42" s="49">
        <f>G43+G46</f>
        <v>531.4</v>
      </c>
      <c r="H42" s="49">
        <f>H43+H46</f>
        <v>531.41099999999994</v>
      </c>
      <c r="I42" s="49">
        <f t="shared" si="0"/>
        <v>100.00207000376365</v>
      </c>
    </row>
    <row r="43" spans="1:9" ht="63" x14ac:dyDescent="0.25">
      <c r="A43" s="27" t="s">
        <v>54</v>
      </c>
      <c r="B43" s="15">
        <v>341</v>
      </c>
      <c r="C43" s="33" t="s">
        <v>4</v>
      </c>
      <c r="D43" s="33" t="s">
        <v>52</v>
      </c>
      <c r="E43" s="13" t="s">
        <v>78</v>
      </c>
      <c r="F43" s="68"/>
      <c r="G43" s="49">
        <f>G44</f>
        <v>2.5</v>
      </c>
      <c r="H43" s="49">
        <f>H44</f>
        <v>2.5</v>
      </c>
      <c r="I43" s="49">
        <f t="shared" si="0"/>
        <v>100</v>
      </c>
    </row>
    <row r="44" spans="1:9" ht="47.25" x14ac:dyDescent="0.25">
      <c r="A44" s="20" t="s">
        <v>44</v>
      </c>
      <c r="B44" s="15">
        <v>341</v>
      </c>
      <c r="C44" s="33" t="s">
        <v>4</v>
      </c>
      <c r="D44" s="33" t="s">
        <v>52</v>
      </c>
      <c r="E44" s="13" t="s">
        <v>78</v>
      </c>
      <c r="F44" s="68">
        <v>200</v>
      </c>
      <c r="G44" s="49">
        <f>G45</f>
        <v>2.5</v>
      </c>
      <c r="H44" s="49">
        <f>H45</f>
        <v>2.5</v>
      </c>
      <c r="I44" s="49">
        <f t="shared" si="0"/>
        <v>100</v>
      </c>
    </row>
    <row r="45" spans="1:9" ht="47.25" x14ac:dyDescent="0.25">
      <c r="A45" s="20" t="s">
        <v>45</v>
      </c>
      <c r="B45" s="15">
        <v>341</v>
      </c>
      <c r="C45" s="33" t="s">
        <v>4</v>
      </c>
      <c r="D45" s="33" t="s">
        <v>52</v>
      </c>
      <c r="E45" s="13" t="s">
        <v>78</v>
      </c>
      <c r="F45" s="68">
        <v>240</v>
      </c>
      <c r="G45" s="49">
        <v>2.5</v>
      </c>
      <c r="H45" s="49">
        <v>2.5</v>
      </c>
      <c r="I45" s="49">
        <f t="shared" si="0"/>
        <v>100</v>
      </c>
    </row>
    <row r="46" spans="1:9" ht="63" x14ac:dyDescent="0.25">
      <c r="A46" s="27" t="s">
        <v>54</v>
      </c>
      <c r="B46" s="15">
        <v>341</v>
      </c>
      <c r="C46" s="33" t="s">
        <v>4</v>
      </c>
      <c r="D46" s="33" t="s">
        <v>52</v>
      </c>
      <c r="E46" s="13" t="s">
        <v>117</v>
      </c>
      <c r="F46" s="68"/>
      <c r="G46" s="49">
        <f>G47</f>
        <v>528.9</v>
      </c>
      <c r="H46" s="49">
        <f>H47</f>
        <v>528.91099999999994</v>
      </c>
      <c r="I46" s="49">
        <f t="shared" si="0"/>
        <v>100.00207978823974</v>
      </c>
    </row>
    <row r="47" spans="1:9" ht="47.25" x14ac:dyDescent="0.25">
      <c r="A47" s="20" t="s">
        <v>44</v>
      </c>
      <c r="B47" s="15">
        <v>341</v>
      </c>
      <c r="C47" s="33" t="s">
        <v>4</v>
      </c>
      <c r="D47" s="33" t="s">
        <v>52</v>
      </c>
      <c r="E47" s="13" t="s">
        <v>117</v>
      </c>
      <c r="F47" s="68">
        <v>200</v>
      </c>
      <c r="G47" s="49">
        <f>G48</f>
        <v>528.9</v>
      </c>
      <c r="H47" s="49">
        <f>H48</f>
        <v>528.91099999999994</v>
      </c>
      <c r="I47" s="49">
        <f t="shared" si="0"/>
        <v>100.00207978823974</v>
      </c>
    </row>
    <row r="48" spans="1:9" ht="47.25" x14ac:dyDescent="0.25">
      <c r="A48" s="20" t="s">
        <v>45</v>
      </c>
      <c r="B48" s="15">
        <v>341</v>
      </c>
      <c r="C48" s="33" t="s">
        <v>4</v>
      </c>
      <c r="D48" s="33" t="s">
        <v>52</v>
      </c>
      <c r="E48" s="13" t="s">
        <v>117</v>
      </c>
      <c r="F48" s="68">
        <v>240</v>
      </c>
      <c r="G48" s="49">
        <v>528.9</v>
      </c>
      <c r="H48" s="49">
        <v>528.91099999999994</v>
      </c>
      <c r="I48" s="49">
        <f t="shared" si="0"/>
        <v>100.00207978823974</v>
      </c>
    </row>
    <row r="49" spans="1:9" x14ac:dyDescent="0.25">
      <c r="A49" s="9" t="s">
        <v>18</v>
      </c>
      <c r="B49" s="10">
        <v>341</v>
      </c>
      <c r="C49" s="16" t="s">
        <v>19</v>
      </c>
      <c r="D49" s="16" t="s">
        <v>5</v>
      </c>
      <c r="E49" s="19"/>
      <c r="F49" s="18"/>
      <c r="G49" s="56">
        <f t="shared" ref="G49:H51" si="4">G50</f>
        <v>460.6</v>
      </c>
      <c r="H49" s="56">
        <f t="shared" si="4"/>
        <v>460.6</v>
      </c>
      <c r="I49" s="56">
        <f t="shared" si="0"/>
        <v>100</v>
      </c>
    </row>
    <row r="50" spans="1:9" ht="31.5" x14ac:dyDescent="0.25">
      <c r="A50" s="9" t="s">
        <v>20</v>
      </c>
      <c r="B50" s="10">
        <v>341</v>
      </c>
      <c r="C50" s="16" t="s">
        <v>19</v>
      </c>
      <c r="D50" s="16" t="s">
        <v>10</v>
      </c>
      <c r="E50" s="19"/>
      <c r="F50" s="68"/>
      <c r="G50" s="56">
        <f t="shared" si="4"/>
        <v>460.6</v>
      </c>
      <c r="H50" s="56">
        <f t="shared" si="4"/>
        <v>460.6</v>
      </c>
      <c r="I50" s="56">
        <f t="shared" si="0"/>
        <v>100</v>
      </c>
    </row>
    <row r="51" spans="1:9" x14ac:dyDescent="0.25">
      <c r="A51" s="34" t="s">
        <v>55</v>
      </c>
      <c r="B51" s="15">
        <v>341</v>
      </c>
      <c r="C51" s="33" t="s">
        <v>19</v>
      </c>
      <c r="D51" s="33" t="s">
        <v>10</v>
      </c>
      <c r="E51" s="13" t="s">
        <v>79</v>
      </c>
      <c r="F51" s="68"/>
      <c r="G51" s="49">
        <f t="shared" si="4"/>
        <v>460.6</v>
      </c>
      <c r="H51" s="49">
        <f t="shared" si="4"/>
        <v>460.6</v>
      </c>
      <c r="I51" s="49">
        <f t="shared" si="0"/>
        <v>100</v>
      </c>
    </row>
    <row r="52" spans="1:9" ht="47.25" x14ac:dyDescent="0.25">
      <c r="A52" s="27" t="s">
        <v>56</v>
      </c>
      <c r="B52" s="15">
        <v>341</v>
      </c>
      <c r="C52" s="33" t="s">
        <v>19</v>
      </c>
      <c r="D52" s="33" t="s">
        <v>10</v>
      </c>
      <c r="E52" s="29" t="s">
        <v>80</v>
      </c>
      <c r="F52" s="14"/>
      <c r="G52" s="85">
        <f>G53+G55</f>
        <v>460.6</v>
      </c>
      <c r="H52" s="85">
        <f>H53+H55</f>
        <v>460.6</v>
      </c>
      <c r="I52" s="85">
        <f t="shared" si="0"/>
        <v>100</v>
      </c>
    </row>
    <row r="53" spans="1:9" ht="94.5" customHeight="1" x14ac:dyDescent="0.25">
      <c r="A53" s="20" t="s">
        <v>41</v>
      </c>
      <c r="B53" s="15">
        <v>341</v>
      </c>
      <c r="C53" s="33" t="s">
        <v>19</v>
      </c>
      <c r="D53" s="33" t="s">
        <v>10</v>
      </c>
      <c r="E53" s="29" t="s">
        <v>80</v>
      </c>
      <c r="F53" s="14">
        <v>100</v>
      </c>
      <c r="G53" s="85">
        <f>G54</f>
        <v>389.5</v>
      </c>
      <c r="H53" s="85">
        <f>H54</f>
        <v>389.5</v>
      </c>
      <c r="I53" s="85">
        <f t="shared" si="0"/>
        <v>100</v>
      </c>
    </row>
    <row r="54" spans="1:9" ht="47.25" x14ac:dyDescent="0.25">
      <c r="A54" s="20" t="s">
        <v>42</v>
      </c>
      <c r="B54" s="15">
        <v>341</v>
      </c>
      <c r="C54" s="33" t="s">
        <v>19</v>
      </c>
      <c r="D54" s="33" t="s">
        <v>10</v>
      </c>
      <c r="E54" s="29" t="s">
        <v>80</v>
      </c>
      <c r="F54" s="14">
        <v>120</v>
      </c>
      <c r="G54" s="85">
        <v>389.5</v>
      </c>
      <c r="H54" s="85">
        <v>389.5</v>
      </c>
      <c r="I54" s="85">
        <f t="shared" si="0"/>
        <v>100</v>
      </c>
    </row>
    <row r="55" spans="1:9" ht="47.25" x14ac:dyDescent="0.25">
      <c r="A55" s="20" t="s">
        <v>44</v>
      </c>
      <c r="B55" s="15">
        <v>341</v>
      </c>
      <c r="C55" s="33" t="s">
        <v>19</v>
      </c>
      <c r="D55" s="33" t="s">
        <v>10</v>
      </c>
      <c r="E55" s="29" t="s">
        <v>80</v>
      </c>
      <c r="F55" s="68">
        <v>200</v>
      </c>
      <c r="G55" s="49">
        <f>G56</f>
        <v>71.099999999999994</v>
      </c>
      <c r="H55" s="49">
        <f>H56</f>
        <v>71.099999999999994</v>
      </c>
      <c r="I55" s="49">
        <f t="shared" si="0"/>
        <v>100</v>
      </c>
    </row>
    <row r="56" spans="1:9" ht="47.25" x14ac:dyDescent="0.25">
      <c r="A56" s="20" t="s">
        <v>45</v>
      </c>
      <c r="B56" s="15">
        <v>341</v>
      </c>
      <c r="C56" s="33" t="s">
        <v>19</v>
      </c>
      <c r="D56" s="33" t="s">
        <v>10</v>
      </c>
      <c r="E56" s="29" t="s">
        <v>80</v>
      </c>
      <c r="F56" s="68">
        <v>240</v>
      </c>
      <c r="G56" s="49">
        <v>71.099999999999994</v>
      </c>
      <c r="H56" s="49">
        <v>71.099999999999994</v>
      </c>
      <c r="I56" s="49">
        <f t="shared" si="0"/>
        <v>100</v>
      </c>
    </row>
    <row r="57" spans="1:9" ht="31.5" x14ac:dyDescent="0.25">
      <c r="A57" s="9" t="s">
        <v>21</v>
      </c>
      <c r="B57" s="10">
        <v>341</v>
      </c>
      <c r="C57" s="16" t="s">
        <v>10</v>
      </c>
      <c r="D57" s="16" t="s">
        <v>5</v>
      </c>
      <c r="E57" s="19"/>
      <c r="F57" s="18"/>
      <c r="G57" s="56">
        <f t="shared" ref="G57:H60" si="5">G58</f>
        <v>225</v>
      </c>
      <c r="H57" s="56">
        <f t="shared" si="5"/>
        <v>224.54</v>
      </c>
      <c r="I57" s="56">
        <f t="shared" si="0"/>
        <v>99.795555555555552</v>
      </c>
    </row>
    <row r="58" spans="1:9" ht="63" x14ac:dyDescent="0.25">
      <c r="A58" s="9" t="s">
        <v>22</v>
      </c>
      <c r="B58" s="10">
        <v>341</v>
      </c>
      <c r="C58" s="16" t="s">
        <v>10</v>
      </c>
      <c r="D58" s="16" t="s">
        <v>57</v>
      </c>
      <c r="E58" s="19"/>
      <c r="F58" s="18"/>
      <c r="G58" s="56">
        <f t="shared" si="5"/>
        <v>225</v>
      </c>
      <c r="H58" s="56">
        <f t="shared" si="5"/>
        <v>224.54</v>
      </c>
      <c r="I58" s="56">
        <f t="shared" si="0"/>
        <v>99.795555555555552</v>
      </c>
    </row>
    <row r="59" spans="1:9" ht="65.25" customHeight="1" x14ac:dyDescent="0.25">
      <c r="A59" s="50" t="s">
        <v>111</v>
      </c>
      <c r="B59" s="15">
        <v>341</v>
      </c>
      <c r="C59" s="33" t="s">
        <v>10</v>
      </c>
      <c r="D59" s="33" t="s">
        <v>57</v>
      </c>
      <c r="E59" s="13" t="s">
        <v>70</v>
      </c>
      <c r="F59" s="68"/>
      <c r="G59" s="49">
        <f t="shared" si="5"/>
        <v>225</v>
      </c>
      <c r="H59" s="49">
        <f t="shared" si="5"/>
        <v>224.54</v>
      </c>
      <c r="I59" s="49">
        <f t="shared" si="0"/>
        <v>99.795555555555552</v>
      </c>
    </row>
    <row r="60" spans="1:9" ht="33" customHeight="1" x14ac:dyDescent="0.25">
      <c r="A60" s="27" t="s">
        <v>58</v>
      </c>
      <c r="B60" s="15">
        <v>341</v>
      </c>
      <c r="C60" s="33" t="s">
        <v>10</v>
      </c>
      <c r="D60" s="33" t="s">
        <v>57</v>
      </c>
      <c r="E60" s="13" t="s">
        <v>59</v>
      </c>
      <c r="F60" s="68"/>
      <c r="G60" s="49">
        <f t="shared" si="5"/>
        <v>225</v>
      </c>
      <c r="H60" s="49">
        <f t="shared" si="5"/>
        <v>224.54</v>
      </c>
      <c r="I60" s="49">
        <f t="shared" si="0"/>
        <v>99.795555555555552</v>
      </c>
    </row>
    <row r="61" spans="1:9" ht="47.25" x14ac:dyDescent="0.25">
      <c r="A61" s="27" t="s">
        <v>60</v>
      </c>
      <c r="B61" s="15">
        <v>341</v>
      </c>
      <c r="C61" s="33" t="s">
        <v>10</v>
      </c>
      <c r="D61" s="33" t="s">
        <v>57</v>
      </c>
      <c r="E61" s="29" t="s">
        <v>59</v>
      </c>
      <c r="F61" s="68"/>
      <c r="G61" s="86">
        <f t="shared" ref="G61:H61" si="6">G62</f>
        <v>225</v>
      </c>
      <c r="H61" s="86">
        <f t="shared" si="6"/>
        <v>224.54</v>
      </c>
      <c r="I61" s="86">
        <f t="shared" si="0"/>
        <v>99.795555555555552</v>
      </c>
    </row>
    <row r="62" spans="1:9" ht="47.25" x14ac:dyDescent="0.25">
      <c r="A62" s="20" t="s">
        <v>44</v>
      </c>
      <c r="B62" s="15">
        <v>341</v>
      </c>
      <c r="C62" s="33" t="s">
        <v>10</v>
      </c>
      <c r="D62" s="33" t="s">
        <v>57</v>
      </c>
      <c r="E62" s="29" t="s">
        <v>59</v>
      </c>
      <c r="F62" s="68">
        <v>200</v>
      </c>
      <c r="G62" s="49">
        <f>G63</f>
        <v>225</v>
      </c>
      <c r="H62" s="49">
        <f>H63</f>
        <v>224.54</v>
      </c>
      <c r="I62" s="49">
        <f t="shared" si="0"/>
        <v>99.795555555555552</v>
      </c>
    </row>
    <row r="63" spans="1:9" ht="47.25" x14ac:dyDescent="0.25">
      <c r="A63" s="20" t="s">
        <v>45</v>
      </c>
      <c r="B63" s="15">
        <v>341</v>
      </c>
      <c r="C63" s="33" t="s">
        <v>10</v>
      </c>
      <c r="D63" s="33" t="s">
        <v>57</v>
      </c>
      <c r="E63" s="29" t="s">
        <v>59</v>
      </c>
      <c r="F63" s="68">
        <v>240</v>
      </c>
      <c r="G63" s="49">
        <v>225</v>
      </c>
      <c r="H63" s="49">
        <v>224.54</v>
      </c>
      <c r="I63" s="49">
        <f t="shared" si="0"/>
        <v>99.795555555555552</v>
      </c>
    </row>
    <row r="64" spans="1:9" ht="31.5" customHeight="1" x14ac:dyDescent="0.25">
      <c r="A64" s="53" t="s">
        <v>100</v>
      </c>
      <c r="B64" s="54">
        <v>341</v>
      </c>
      <c r="C64" s="16" t="s">
        <v>24</v>
      </c>
      <c r="D64" s="16"/>
      <c r="E64" s="28"/>
      <c r="F64" s="55"/>
      <c r="G64" s="56">
        <f>G65</f>
        <v>3573.6</v>
      </c>
      <c r="H64" s="56">
        <f>H65</f>
        <v>3572.6349999999998</v>
      </c>
      <c r="I64" s="56">
        <f t="shared" si="0"/>
        <v>99.972996418177743</v>
      </c>
    </row>
    <row r="65" spans="1:9" x14ac:dyDescent="0.25">
      <c r="A65" s="9" t="s">
        <v>25</v>
      </c>
      <c r="B65" s="10">
        <v>341</v>
      </c>
      <c r="C65" s="16" t="s">
        <v>24</v>
      </c>
      <c r="D65" s="16" t="s">
        <v>10</v>
      </c>
      <c r="E65" s="19"/>
      <c r="F65" s="18"/>
      <c r="G65" s="56">
        <f>G66</f>
        <v>3573.6</v>
      </c>
      <c r="H65" s="56">
        <f>H66</f>
        <v>3572.6349999999998</v>
      </c>
      <c r="I65" s="56">
        <f t="shared" si="0"/>
        <v>99.972996418177743</v>
      </c>
    </row>
    <row r="66" spans="1:9" ht="15" customHeight="1" x14ac:dyDescent="0.25">
      <c r="A66" s="20" t="s">
        <v>61</v>
      </c>
      <c r="B66" s="15">
        <v>341</v>
      </c>
      <c r="C66" s="33" t="s">
        <v>24</v>
      </c>
      <c r="D66" s="33" t="s">
        <v>10</v>
      </c>
      <c r="E66" s="13"/>
      <c r="F66" s="18"/>
      <c r="G66" s="56">
        <f>G67+G74</f>
        <v>3573.6</v>
      </c>
      <c r="H66" s="56">
        <f>H67+H74</f>
        <v>3572.6349999999998</v>
      </c>
      <c r="I66" s="56">
        <f t="shared" si="0"/>
        <v>99.972996418177743</v>
      </c>
    </row>
    <row r="67" spans="1:9" ht="63" x14ac:dyDescent="0.25">
      <c r="A67" s="36" t="s">
        <v>107</v>
      </c>
      <c r="B67" s="15">
        <v>341</v>
      </c>
      <c r="C67" s="33" t="s">
        <v>24</v>
      </c>
      <c r="D67" s="33" t="s">
        <v>10</v>
      </c>
      <c r="E67" s="29" t="s">
        <v>81</v>
      </c>
      <c r="F67" s="14"/>
      <c r="G67" s="85">
        <f>G68+G71</f>
        <v>1656</v>
      </c>
      <c r="H67" s="85">
        <f>H68+H71</f>
        <v>1655.0349999999999</v>
      </c>
      <c r="I67" s="85">
        <f t="shared" si="0"/>
        <v>99.941727053140085</v>
      </c>
    </row>
    <row r="68" spans="1:9" ht="31.5" x14ac:dyDescent="0.25">
      <c r="A68" s="20" t="s">
        <v>62</v>
      </c>
      <c r="B68" s="15">
        <v>341</v>
      </c>
      <c r="C68" s="33" t="s">
        <v>24</v>
      </c>
      <c r="D68" s="33" t="s">
        <v>10</v>
      </c>
      <c r="E68" s="29" t="s">
        <v>82</v>
      </c>
      <c r="F68" s="14"/>
      <c r="G68" s="85">
        <f>G69</f>
        <v>712</v>
      </c>
      <c r="H68" s="85">
        <f>H69</f>
        <v>711.13499999999999</v>
      </c>
      <c r="I68" s="85">
        <f t="shared" si="0"/>
        <v>99.87851123595506</v>
      </c>
    </row>
    <row r="69" spans="1:9" ht="47.25" x14ac:dyDescent="0.25">
      <c r="A69" s="20" t="s">
        <v>44</v>
      </c>
      <c r="B69" s="15">
        <v>341</v>
      </c>
      <c r="C69" s="33" t="s">
        <v>24</v>
      </c>
      <c r="D69" s="33" t="s">
        <v>10</v>
      </c>
      <c r="E69" s="29" t="s">
        <v>82</v>
      </c>
      <c r="F69" s="14">
        <v>200</v>
      </c>
      <c r="G69" s="85">
        <f>G70</f>
        <v>712</v>
      </c>
      <c r="H69" s="85">
        <f>H70</f>
        <v>711.13499999999999</v>
      </c>
      <c r="I69" s="85">
        <f t="shared" si="0"/>
        <v>99.87851123595506</v>
      </c>
    </row>
    <row r="70" spans="1:9" ht="47.25" x14ac:dyDescent="0.25">
      <c r="A70" s="20" t="s">
        <v>45</v>
      </c>
      <c r="B70" s="15">
        <v>341</v>
      </c>
      <c r="C70" s="33" t="s">
        <v>24</v>
      </c>
      <c r="D70" s="33" t="s">
        <v>10</v>
      </c>
      <c r="E70" s="29" t="s">
        <v>82</v>
      </c>
      <c r="F70" s="14">
        <v>240</v>
      </c>
      <c r="G70" s="85">
        <v>712</v>
      </c>
      <c r="H70" s="85">
        <v>711.13499999999999</v>
      </c>
      <c r="I70" s="85">
        <f t="shared" si="0"/>
        <v>99.87851123595506</v>
      </c>
    </row>
    <row r="71" spans="1:9" ht="18.75" customHeight="1" x14ac:dyDescent="0.25">
      <c r="A71" s="20" t="s">
        <v>91</v>
      </c>
      <c r="B71" s="15">
        <v>341</v>
      </c>
      <c r="C71" s="33" t="s">
        <v>24</v>
      </c>
      <c r="D71" s="33" t="s">
        <v>10</v>
      </c>
      <c r="E71" s="29" t="s">
        <v>83</v>
      </c>
      <c r="F71" s="14"/>
      <c r="G71" s="85">
        <f>G72</f>
        <v>944</v>
      </c>
      <c r="H71" s="85">
        <f>H72</f>
        <v>943.9</v>
      </c>
      <c r="I71" s="85">
        <f t="shared" si="0"/>
        <v>99.98940677966101</v>
      </c>
    </row>
    <row r="72" spans="1:9" ht="47.25" x14ac:dyDescent="0.25">
      <c r="A72" s="20" t="s">
        <v>44</v>
      </c>
      <c r="B72" s="15">
        <v>341</v>
      </c>
      <c r="C72" s="33" t="s">
        <v>24</v>
      </c>
      <c r="D72" s="33" t="s">
        <v>10</v>
      </c>
      <c r="E72" s="29" t="s">
        <v>83</v>
      </c>
      <c r="F72" s="14">
        <v>200</v>
      </c>
      <c r="G72" s="85">
        <f>G73</f>
        <v>944</v>
      </c>
      <c r="H72" s="85">
        <f>H73</f>
        <v>943.9</v>
      </c>
      <c r="I72" s="85">
        <f t="shared" ref="I72:I109" si="7">H72/G72*100</f>
        <v>99.98940677966101</v>
      </c>
    </row>
    <row r="73" spans="1:9" ht="47.25" x14ac:dyDescent="0.25">
      <c r="A73" s="20" t="s">
        <v>45</v>
      </c>
      <c r="B73" s="15">
        <v>341</v>
      </c>
      <c r="C73" s="33" t="s">
        <v>24</v>
      </c>
      <c r="D73" s="33" t="s">
        <v>10</v>
      </c>
      <c r="E73" s="29" t="s">
        <v>83</v>
      </c>
      <c r="F73" s="14">
        <v>240</v>
      </c>
      <c r="G73" s="85">
        <v>944</v>
      </c>
      <c r="H73" s="85">
        <v>943.9</v>
      </c>
      <c r="I73" s="85">
        <f t="shared" si="7"/>
        <v>99.98940677966101</v>
      </c>
    </row>
    <row r="74" spans="1:9" ht="32.25" customHeight="1" x14ac:dyDescent="0.25">
      <c r="A74" s="20" t="s">
        <v>115</v>
      </c>
      <c r="B74" s="15">
        <v>341</v>
      </c>
      <c r="C74" s="33" t="s">
        <v>24</v>
      </c>
      <c r="D74" s="33" t="s">
        <v>10</v>
      </c>
      <c r="E74" s="29" t="s">
        <v>116</v>
      </c>
      <c r="F74" s="14"/>
      <c r="G74" s="85">
        <f>G75</f>
        <v>1917.6</v>
      </c>
      <c r="H74" s="85">
        <f>H75</f>
        <v>1917.6</v>
      </c>
      <c r="I74" s="85">
        <f t="shared" si="7"/>
        <v>100</v>
      </c>
    </row>
    <row r="75" spans="1:9" ht="47.25" x14ac:dyDescent="0.25">
      <c r="A75" s="20" t="s">
        <v>44</v>
      </c>
      <c r="B75" s="15">
        <v>341</v>
      </c>
      <c r="C75" s="33" t="s">
        <v>24</v>
      </c>
      <c r="D75" s="33" t="s">
        <v>10</v>
      </c>
      <c r="E75" s="29" t="s">
        <v>116</v>
      </c>
      <c r="F75" s="14">
        <v>200</v>
      </c>
      <c r="G75" s="85">
        <f>G76</f>
        <v>1917.6</v>
      </c>
      <c r="H75" s="85">
        <f>H76</f>
        <v>1917.6</v>
      </c>
      <c r="I75" s="85">
        <f t="shared" si="7"/>
        <v>100</v>
      </c>
    </row>
    <row r="76" spans="1:9" ht="47.25" x14ac:dyDescent="0.25">
      <c r="A76" s="20" t="s">
        <v>45</v>
      </c>
      <c r="B76" s="15">
        <v>341</v>
      </c>
      <c r="C76" s="33" t="s">
        <v>24</v>
      </c>
      <c r="D76" s="33" t="s">
        <v>10</v>
      </c>
      <c r="E76" s="29" t="s">
        <v>116</v>
      </c>
      <c r="F76" s="14">
        <v>240</v>
      </c>
      <c r="G76" s="85">
        <v>1917.6</v>
      </c>
      <c r="H76" s="85">
        <v>1917.6</v>
      </c>
      <c r="I76" s="85">
        <f t="shared" si="7"/>
        <v>100</v>
      </c>
    </row>
    <row r="77" spans="1:9" x14ac:dyDescent="0.25">
      <c r="A77" s="9" t="s">
        <v>26</v>
      </c>
      <c r="B77" s="10">
        <v>341</v>
      </c>
      <c r="C77" s="16" t="s">
        <v>15</v>
      </c>
      <c r="D77" s="16" t="s">
        <v>5</v>
      </c>
      <c r="E77" s="19"/>
      <c r="F77" s="14"/>
      <c r="G77" s="84">
        <f>G78</f>
        <v>26</v>
      </c>
      <c r="H77" s="84">
        <f>H78</f>
        <v>26</v>
      </c>
      <c r="I77" s="84">
        <f t="shared" si="7"/>
        <v>100</v>
      </c>
    </row>
    <row r="78" spans="1:9" x14ac:dyDescent="0.25">
      <c r="A78" s="9" t="s">
        <v>27</v>
      </c>
      <c r="B78" s="10">
        <v>341</v>
      </c>
      <c r="C78" s="16" t="s">
        <v>15</v>
      </c>
      <c r="D78" s="16" t="s">
        <v>15</v>
      </c>
      <c r="E78" s="19"/>
      <c r="F78" s="14"/>
      <c r="G78" s="84">
        <f>G79</f>
        <v>26</v>
      </c>
      <c r="H78" s="84">
        <f>H79</f>
        <v>26</v>
      </c>
      <c r="I78" s="84">
        <f t="shared" si="7"/>
        <v>100</v>
      </c>
    </row>
    <row r="79" spans="1:9" ht="63.75" customHeight="1" x14ac:dyDescent="0.25">
      <c r="A79" s="50" t="s">
        <v>114</v>
      </c>
      <c r="B79" s="15">
        <v>341</v>
      </c>
      <c r="C79" s="33" t="s">
        <v>15</v>
      </c>
      <c r="D79" s="33" t="s">
        <v>15</v>
      </c>
      <c r="E79" s="13" t="s">
        <v>84</v>
      </c>
      <c r="F79" s="14"/>
      <c r="G79" s="85">
        <f>G81</f>
        <v>26</v>
      </c>
      <c r="H79" s="85">
        <f>H81</f>
        <v>26</v>
      </c>
      <c r="I79" s="85">
        <f t="shared" si="7"/>
        <v>100</v>
      </c>
    </row>
    <row r="80" spans="1:9" ht="31.5" x14ac:dyDescent="0.25">
      <c r="A80" s="35" t="s">
        <v>63</v>
      </c>
      <c r="B80" s="15">
        <v>341</v>
      </c>
      <c r="C80" s="33" t="s">
        <v>15</v>
      </c>
      <c r="D80" s="33" t="s">
        <v>15</v>
      </c>
      <c r="E80" s="13" t="s">
        <v>84</v>
      </c>
      <c r="F80" s="14"/>
      <c r="G80" s="85">
        <f t="shared" ref="G80:H82" si="8">G81</f>
        <v>26</v>
      </c>
      <c r="H80" s="85">
        <f t="shared" si="8"/>
        <v>26</v>
      </c>
      <c r="I80" s="85">
        <f t="shared" si="7"/>
        <v>100</v>
      </c>
    </row>
    <row r="81" spans="1:9" ht="30.75" customHeight="1" x14ac:dyDescent="0.25">
      <c r="A81" s="50" t="s">
        <v>106</v>
      </c>
      <c r="B81" s="15">
        <v>341</v>
      </c>
      <c r="C81" s="33" t="s">
        <v>15</v>
      </c>
      <c r="D81" s="33" t="s">
        <v>15</v>
      </c>
      <c r="E81" s="13" t="s">
        <v>85</v>
      </c>
      <c r="F81" s="14"/>
      <c r="G81" s="85">
        <f t="shared" si="8"/>
        <v>26</v>
      </c>
      <c r="H81" s="85">
        <f t="shared" si="8"/>
        <v>26</v>
      </c>
      <c r="I81" s="85">
        <f t="shared" si="7"/>
        <v>100</v>
      </c>
    </row>
    <row r="82" spans="1:9" ht="47.25" x14ac:dyDescent="0.25">
      <c r="A82" s="27" t="s">
        <v>44</v>
      </c>
      <c r="B82" s="15">
        <v>341</v>
      </c>
      <c r="C82" s="33" t="s">
        <v>15</v>
      </c>
      <c r="D82" s="33" t="s">
        <v>15</v>
      </c>
      <c r="E82" s="13" t="s">
        <v>85</v>
      </c>
      <c r="F82" s="14">
        <v>200</v>
      </c>
      <c r="G82" s="85">
        <f t="shared" si="8"/>
        <v>26</v>
      </c>
      <c r="H82" s="85">
        <f t="shared" si="8"/>
        <v>26</v>
      </c>
      <c r="I82" s="85">
        <f t="shared" si="7"/>
        <v>100</v>
      </c>
    </row>
    <row r="83" spans="1:9" ht="47.25" x14ac:dyDescent="0.25">
      <c r="A83" s="27" t="s">
        <v>45</v>
      </c>
      <c r="B83" s="15">
        <v>341</v>
      </c>
      <c r="C83" s="33" t="s">
        <v>15</v>
      </c>
      <c r="D83" s="33" t="s">
        <v>15</v>
      </c>
      <c r="E83" s="13" t="s">
        <v>85</v>
      </c>
      <c r="F83" s="14">
        <v>240</v>
      </c>
      <c r="G83" s="85">
        <v>26</v>
      </c>
      <c r="H83" s="85">
        <v>26</v>
      </c>
      <c r="I83" s="85">
        <f t="shared" si="7"/>
        <v>100</v>
      </c>
    </row>
    <row r="84" spans="1:9" x14ac:dyDescent="0.25">
      <c r="A84" s="9" t="s">
        <v>28</v>
      </c>
      <c r="B84" s="10">
        <v>341</v>
      </c>
      <c r="C84" s="16" t="s">
        <v>29</v>
      </c>
      <c r="D84" s="16" t="s">
        <v>5</v>
      </c>
      <c r="E84" s="19"/>
      <c r="F84" s="18"/>
      <c r="G84" s="56">
        <f t="shared" ref="G84:H88" si="9">G85</f>
        <v>9.1999999999999993</v>
      </c>
      <c r="H84" s="56">
        <f t="shared" si="9"/>
        <v>9.1999999999999993</v>
      </c>
      <c r="I84" s="56">
        <f t="shared" si="7"/>
        <v>100</v>
      </c>
    </row>
    <row r="85" spans="1:9" x14ac:dyDescent="0.25">
      <c r="A85" s="9" t="s">
        <v>30</v>
      </c>
      <c r="B85" s="10">
        <v>341</v>
      </c>
      <c r="C85" s="16" t="s">
        <v>29</v>
      </c>
      <c r="D85" s="16" t="s">
        <v>19</v>
      </c>
      <c r="E85" s="19"/>
      <c r="F85" s="68"/>
      <c r="G85" s="56">
        <f t="shared" si="9"/>
        <v>9.1999999999999993</v>
      </c>
      <c r="H85" s="56">
        <f t="shared" si="9"/>
        <v>9.1999999999999993</v>
      </c>
      <c r="I85" s="56">
        <f t="shared" si="7"/>
        <v>100</v>
      </c>
    </row>
    <row r="86" spans="1:9" ht="63" customHeight="1" x14ac:dyDescent="0.25">
      <c r="A86" s="36" t="s">
        <v>114</v>
      </c>
      <c r="B86" s="15">
        <v>341</v>
      </c>
      <c r="C86" s="33" t="s">
        <v>29</v>
      </c>
      <c r="D86" s="33" t="s">
        <v>19</v>
      </c>
      <c r="E86" s="13" t="s">
        <v>84</v>
      </c>
      <c r="F86" s="14"/>
      <c r="G86" s="85">
        <f t="shared" si="9"/>
        <v>9.1999999999999993</v>
      </c>
      <c r="H86" s="85">
        <f t="shared" si="9"/>
        <v>9.1999999999999993</v>
      </c>
      <c r="I86" s="85">
        <f t="shared" si="7"/>
        <v>100</v>
      </c>
    </row>
    <row r="87" spans="1:9" ht="31.5" x14ac:dyDescent="0.25">
      <c r="A87" s="20" t="s">
        <v>90</v>
      </c>
      <c r="B87" s="15">
        <v>341</v>
      </c>
      <c r="C87" s="33" t="s">
        <v>29</v>
      </c>
      <c r="D87" s="33" t="s">
        <v>19</v>
      </c>
      <c r="E87" s="13" t="s">
        <v>86</v>
      </c>
      <c r="F87" s="14"/>
      <c r="G87" s="85">
        <f t="shared" si="9"/>
        <v>9.1999999999999993</v>
      </c>
      <c r="H87" s="85">
        <f t="shared" si="9"/>
        <v>9.1999999999999993</v>
      </c>
      <c r="I87" s="85">
        <f t="shared" si="7"/>
        <v>100</v>
      </c>
    </row>
    <row r="88" spans="1:9" ht="47.25" x14ac:dyDescent="0.25">
      <c r="A88" s="20" t="s">
        <v>44</v>
      </c>
      <c r="B88" s="15">
        <v>341</v>
      </c>
      <c r="C88" s="33" t="s">
        <v>29</v>
      </c>
      <c r="D88" s="33" t="s">
        <v>19</v>
      </c>
      <c r="E88" s="13" t="s">
        <v>86</v>
      </c>
      <c r="F88" s="14">
        <v>200</v>
      </c>
      <c r="G88" s="85">
        <f t="shared" si="9"/>
        <v>9.1999999999999993</v>
      </c>
      <c r="H88" s="85">
        <f t="shared" si="9"/>
        <v>9.1999999999999993</v>
      </c>
      <c r="I88" s="85">
        <f t="shared" si="7"/>
        <v>100</v>
      </c>
    </row>
    <row r="89" spans="1:9" ht="47.25" x14ac:dyDescent="0.25">
      <c r="A89" s="20" t="s">
        <v>45</v>
      </c>
      <c r="B89" s="15">
        <v>341</v>
      </c>
      <c r="C89" s="33" t="s">
        <v>29</v>
      </c>
      <c r="D89" s="33" t="s">
        <v>19</v>
      </c>
      <c r="E89" s="13" t="s">
        <v>86</v>
      </c>
      <c r="F89" s="14">
        <v>240</v>
      </c>
      <c r="G89" s="85">
        <v>9.1999999999999993</v>
      </c>
      <c r="H89" s="85">
        <v>9.1999999999999993</v>
      </c>
      <c r="I89" s="85">
        <f t="shared" si="7"/>
        <v>100</v>
      </c>
    </row>
    <row r="90" spans="1:9" ht="45" customHeight="1" x14ac:dyDescent="0.25">
      <c r="A90" s="9" t="s">
        <v>64</v>
      </c>
      <c r="B90" s="10">
        <v>342</v>
      </c>
      <c r="C90" s="33"/>
      <c r="D90" s="33"/>
      <c r="E90" s="13"/>
      <c r="F90" s="14"/>
      <c r="G90" s="84">
        <f>G91+G103</f>
        <v>1043.4000000000001</v>
      </c>
      <c r="H90" s="84">
        <f>H91+H103</f>
        <v>1043.0999999999999</v>
      </c>
      <c r="I90" s="84">
        <f t="shared" si="7"/>
        <v>99.971247843588245</v>
      </c>
    </row>
    <row r="91" spans="1:9" ht="79.5" customHeight="1" x14ac:dyDescent="0.25">
      <c r="A91" s="66" t="s">
        <v>101</v>
      </c>
      <c r="B91" s="10">
        <v>342</v>
      </c>
      <c r="C91" s="16" t="s">
        <v>4</v>
      </c>
      <c r="D91" s="16" t="s">
        <v>10</v>
      </c>
      <c r="E91" s="17"/>
      <c r="F91" s="21"/>
      <c r="G91" s="84">
        <f t="shared" ref="G91:H93" si="10">G92</f>
        <v>932.4</v>
      </c>
      <c r="H91" s="84">
        <f t="shared" si="10"/>
        <v>932.1</v>
      </c>
      <c r="I91" s="84">
        <f t="shared" si="7"/>
        <v>99.967824967824967</v>
      </c>
    </row>
    <row r="92" spans="1:9" ht="31.5" x14ac:dyDescent="0.25">
      <c r="A92" s="20" t="s">
        <v>38</v>
      </c>
      <c r="B92" s="15">
        <v>342</v>
      </c>
      <c r="C92" s="33" t="s">
        <v>4</v>
      </c>
      <c r="D92" s="33" t="s">
        <v>10</v>
      </c>
      <c r="E92" s="13"/>
      <c r="F92" s="14"/>
      <c r="G92" s="85">
        <f t="shared" si="10"/>
        <v>932.4</v>
      </c>
      <c r="H92" s="85">
        <f t="shared" si="10"/>
        <v>932.1</v>
      </c>
      <c r="I92" s="85">
        <f t="shared" si="7"/>
        <v>99.967824967824967</v>
      </c>
    </row>
    <row r="93" spans="1:9" ht="31.5" x14ac:dyDescent="0.25">
      <c r="A93" s="27" t="s">
        <v>65</v>
      </c>
      <c r="B93" s="15">
        <v>342</v>
      </c>
      <c r="C93" s="33" t="s">
        <v>4</v>
      </c>
      <c r="D93" s="33" t="s">
        <v>10</v>
      </c>
      <c r="E93" s="13" t="s">
        <v>87</v>
      </c>
      <c r="F93" s="14"/>
      <c r="G93" s="85">
        <f t="shared" si="10"/>
        <v>932.4</v>
      </c>
      <c r="H93" s="85">
        <f t="shared" si="10"/>
        <v>932.1</v>
      </c>
      <c r="I93" s="85">
        <f t="shared" si="7"/>
        <v>99.967824967824967</v>
      </c>
    </row>
    <row r="94" spans="1:9" ht="47.25" x14ac:dyDescent="0.25">
      <c r="A94" s="20" t="s">
        <v>40</v>
      </c>
      <c r="B94" s="15">
        <v>342</v>
      </c>
      <c r="C94" s="33" t="s">
        <v>4</v>
      </c>
      <c r="D94" s="33" t="s">
        <v>10</v>
      </c>
      <c r="E94" s="13" t="s">
        <v>87</v>
      </c>
      <c r="F94" s="14"/>
      <c r="G94" s="85">
        <f>G95+G99+G101</f>
        <v>932.4</v>
      </c>
      <c r="H94" s="85">
        <f>H95+H99+H101</f>
        <v>932.1</v>
      </c>
      <c r="I94" s="85">
        <f t="shared" si="7"/>
        <v>99.967824967824967</v>
      </c>
    </row>
    <row r="95" spans="1:9" ht="92.25" customHeight="1" x14ac:dyDescent="0.25">
      <c r="A95" s="20" t="s">
        <v>41</v>
      </c>
      <c r="B95" s="15">
        <v>342</v>
      </c>
      <c r="C95" s="33" t="s">
        <v>4</v>
      </c>
      <c r="D95" s="33" t="s">
        <v>10</v>
      </c>
      <c r="E95" s="13" t="s">
        <v>87</v>
      </c>
      <c r="F95" s="68">
        <v>100</v>
      </c>
      <c r="G95" s="49">
        <f>G96+G97</f>
        <v>901.1</v>
      </c>
      <c r="H95" s="49">
        <f>H96+H97</f>
        <v>901.1</v>
      </c>
      <c r="I95" s="49">
        <f t="shared" si="7"/>
        <v>100</v>
      </c>
    </row>
    <row r="96" spans="1:9" ht="47.25" x14ac:dyDescent="0.25">
      <c r="A96" s="20" t="s">
        <v>42</v>
      </c>
      <c r="B96" s="15">
        <v>342</v>
      </c>
      <c r="C96" s="33" t="s">
        <v>4</v>
      </c>
      <c r="D96" s="33" t="s">
        <v>10</v>
      </c>
      <c r="E96" s="13" t="s">
        <v>87</v>
      </c>
      <c r="F96" s="14">
        <v>120</v>
      </c>
      <c r="G96" s="85">
        <v>862</v>
      </c>
      <c r="H96" s="85">
        <v>862</v>
      </c>
      <c r="I96" s="85">
        <f t="shared" si="7"/>
        <v>100</v>
      </c>
    </row>
    <row r="97" spans="1:9" ht="81.75" customHeight="1" x14ac:dyDescent="0.25">
      <c r="A97" s="20" t="s">
        <v>123</v>
      </c>
      <c r="B97" s="15">
        <v>342</v>
      </c>
      <c r="C97" s="33" t="s">
        <v>4</v>
      </c>
      <c r="D97" s="33" t="s">
        <v>10</v>
      </c>
      <c r="E97" s="13" t="s">
        <v>118</v>
      </c>
      <c r="F97" s="14">
        <v>100</v>
      </c>
      <c r="G97" s="85">
        <f>G98</f>
        <v>39.1</v>
      </c>
      <c r="H97" s="85">
        <f>H98</f>
        <v>39.1</v>
      </c>
      <c r="I97" s="85">
        <f t="shared" si="7"/>
        <v>100</v>
      </c>
    </row>
    <row r="98" spans="1:9" ht="47.25" x14ac:dyDescent="0.25">
      <c r="A98" s="20" t="s">
        <v>42</v>
      </c>
      <c r="B98" s="15">
        <v>342</v>
      </c>
      <c r="C98" s="33" t="s">
        <v>4</v>
      </c>
      <c r="D98" s="33" t="s">
        <v>10</v>
      </c>
      <c r="E98" s="13" t="s">
        <v>118</v>
      </c>
      <c r="F98" s="14">
        <v>120</v>
      </c>
      <c r="G98" s="85">
        <v>39.1</v>
      </c>
      <c r="H98" s="85">
        <v>39.1</v>
      </c>
      <c r="I98" s="85">
        <f t="shared" si="7"/>
        <v>100</v>
      </c>
    </row>
    <row r="99" spans="1:9" ht="47.25" x14ac:dyDescent="0.25">
      <c r="A99" s="20" t="s">
        <v>44</v>
      </c>
      <c r="B99" s="15">
        <v>342</v>
      </c>
      <c r="C99" s="33" t="s">
        <v>4</v>
      </c>
      <c r="D99" s="33" t="s">
        <v>10</v>
      </c>
      <c r="E99" s="13" t="s">
        <v>87</v>
      </c>
      <c r="F99" s="14">
        <v>200</v>
      </c>
      <c r="G99" s="85">
        <f>G100</f>
        <v>31.3</v>
      </c>
      <c r="H99" s="85">
        <f>H100</f>
        <v>31</v>
      </c>
      <c r="I99" s="85">
        <f t="shared" si="7"/>
        <v>99.04153354632588</v>
      </c>
    </row>
    <row r="100" spans="1:9" ht="47.25" x14ac:dyDescent="0.25">
      <c r="A100" s="20" t="s">
        <v>45</v>
      </c>
      <c r="B100" s="15">
        <v>342</v>
      </c>
      <c r="C100" s="33" t="s">
        <v>4</v>
      </c>
      <c r="D100" s="33" t="s">
        <v>10</v>
      </c>
      <c r="E100" s="13" t="s">
        <v>87</v>
      </c>
      <c r="F100" s="14">
        <v>240</v>
      </c>
      <c r="G100" s="85">
        <v>31.3</v>
      </c>
      <c r="H100" s="85">
        <v>31</v>
      </c>
      <c r="I100" s="85">
        <f t="shared" si="7"/>
        <v>99.04153354632588</v>
      </c>
    </row>
    <row r="101" spans="1:9" hidden="1" x14ac:dyDescent="0.25">
      <c r="A101" s="20" t="s">
        <v>46</v>
      </c>
      <c r="B101" s="15">
        <v>342</v>
      </c>
      <c r="C101" s="33" t="s">
        <v>4</v>
      </c>
      <c r="D101" s="33" t="s">
        <v>10</v>
      </c>
      <c r="E101" s="13" t="s">
        <v>87</v>
      </c>
      <c r="F101" s="14">
        <v>800</v>
      </c>
      <c r="G101" s="85">
        <f>G102</f>
        <v>0</v>
      </c>
      <c r="H101" s="85">
        <f>H102</f>
        <v>0</v>
      </c>
      <c r="I101" s="85" t="e">
        <f t="shared" si="7"/>
        <v>#DIV/0!</v>
      </c>
    </row>
    <row r="102" spans="1:9" hidden="1" x14ac:dyDescent="0.25">
      <c r="A102" s="20" t="s">
        <v>47</v>
      </c>
      <c r="B102" s="15">
        <v>342</v>
      </c>
      <c r="C102" s="33" t="s">
        <v>4</v>
      </c>
      <c r="D102" s="33" t="s">
        <v>10</v>
      </c>
      <c r="E102" s="13" t="s">
        <v>87</v>
      </c>
      <c r="F102" s="14">
        <v>850</v>
      </c>
      <c r="G102" s="85">
        <v>0</v>
      </c>
      <c r="H102" s="85">
        <v>0</v>
      </c>
      <c r="I102" s="85" t="e">
        <f t="shared" si="7"/>
        <v>#DIV/0!</v>
      </c>
    </row>
    <row r="103" spans="1:9" ht="63" x14ac:dyDescent="0.25">
      <c r="A103" s="66" t="s">
        <v>13</v>
      </c>
      <c r="B103" s="10">
        <v>342</v>
      </c>
      <c r="C103" s="16" t="s">
        <v>4</v>
      </c>
      <c r="D103" s="16" t="s">
        <v>14</v>
      </c>
      <c r="E103" s="17"/>
      <c r="F103" s="18"/>
      <c r="G103" s="56">
        <f t="shared" ref="G103:H107" si="11">G104</f>
        <v>111</v>
      </c>
      <c r="H103" s="56">
        <f t="shared" si="11"/>
        <v>111</v>
      </c>
      <c r="I103" s="56">
        <f t="shared" si="7"/>
        <v>100</v>
      </c>
    </row>
    <row r="104" spans="1:9" ht="31.5" x14ac:dyDescent="0.25">
      <c r="A104" s="20" t="s">
        <v>38</v>
      </c>
      <c r="B104" s="15">
        <v>342</v>
      </c>
      <c r="C104" s="33" t="s">
        <v>4</v>
      </c>
      <c r="D104" s="33" t="s">
        <v>14</v>
      </c>
      <c r="E104" s="13" t="s">
        <v>88</v>
      </c>
      <c r="F104" s="18"/>
      <c r="G104" s="49">
        <f t="shared" si="11"/>
        <v>111</v>
      </c>
      <c r="H104" s="49">
        <f t="shared" si="11"/>
        <v>111</v>
      </c>
      <c r="I104" s="49">
        <f t="shared" si="7"/>
        <v>100</v>
      </c>
    </row>
    <row r="105" spans="1:9" ht="15" customHeight="1" x14ac:dyDescent="0.25">
      <c r="A105" s="36" t="s">
        <v>66</v>
      </c>
      <c r="B105" s="15">
        <v>342</v>
      </c>
      <c r="C105" s="33" t="s">
        <v>4</v>
      </c>
      <c r="D105" s="33" t="s">
        <v>14</v>
      </c>
      <c r="E105" s="13" t="s">
        <v>88</v>
      </c>
      <c r="F105" s="68"/>
      <c r="G105" s="49">
        <f t="shared" si="11"/>
        <v>111</v>
      </c>
      <c r="H105" s="49">
        <f t="shared" si="11"/>
        <v>111</v>
      </c>
      <c r="I105" s="49">
        <f t="shared" si="7"/>
        <v>100</v>
      </c>
    </row>
    <row r="106" spans="1:9" ht="63" x14ac:dyDescent="0.25">
      <c r="A106" s="20" t="s">
        <v>67</v>
      </c>
      <c r="B106" s="15">
        <v>342</v>
      </c>
      <c r="C106" s="33" t="s">
        <v>4</v>
      </c>
      <c r="D106" s="33" t="s">
        <v>14</v>
      </c>
      <c r="E106" s="13" t="s">
        <v>89</v>
      </c>
      <c r="F106" s="68"/>
      <c r="G106" s="49">
        <f t="shared" si="11"/>
        <v>111</v>
      </c>
      <c r="H106" s="49">
        <f t="shared" si="11"/>
        <v>111</v>
      </c>
      <c r="I106" s="49">
        <f t="shared" si="7"/>
        <v>100</v>
      </c>
    </row>
    <row r="107" spans="1:9" x14ac:dyDescent="0.25">
      <c r="A107" s="20" t="s">
        <v>68</v>
      </c>
      <c r="B107" s="15">
        <v>342</v>
      </c>
      <c r="C107" s="33" t="s">
        <v>4</v>
      </c>
      <c r="D107" s="33" t="s">
        <v>14</v>
      </c>
      <c r="E107" s="13" t="s">
        <v>89</v>
      </c>
      <c r="F107" s="68">
        <v>500</v>
      </c>
      <c r="G107" s="49">
        <f t="shared" si="11"/>
        <v>111</v>
      </c>
      <c r="H107" s="49">
        <f t="shared" si="11"/>
        <v>111</v>
      </c>
      <c r="I107" s="49">
        <f t="shared" si="7"/>
        <v>100</v>
      </c>
    </row>
    <row r="108" spans="1:9" x14ac:dyDescent="0.25">
      <c r="A108" s="20" t="s">
        <v>69</v>
      </c>
      <c r="B108" s="15">
        <v>342</v>
      </c>
      <c r="C108" s="33" t="s">
        <v>4</v>
      </c>
      <c r="D108" s="33" t="s">
        <v>14</v>
      </c>
      <c r="E108" s="13" t="s">
        <v>89</v>
      </c>
      <c r="F108" s="68">
        <v>540</v>
      </c>
      <c r="G108" s="49">
        <v>111</v>
      </c>
      <c r="H108" s="49">
        <v>111</v>
      </c>
      <c r="I108" s="49">
        <f t="shared" si="7"/>
        <v>100</v>
      </c>
    </row>
    <row r="109" spans="1:9" x14ac:dyDescent="0.25">
      <c r="A109" s="109" t="s">
        <v>31</v>
      </c>
      <c r="B109" s="110"/>
      <c r="C109" s="110"/>
      <c r="D109" s="110"/>
      <c r="E109" s="110"/>
      <c r="F109" s="111"/>
      <c r="G109" s="84">
        <f>SUM(G7+G90)</f>
        <v>9904.3000000000011</v>
      </c>
      <c r="H109" s="84">
        <f>SUM(H7+H90)</f>
        <v>9874.3550000000014</v>
      </c>
      <c r="I109" s="84">
        <f t="shared" si="7"/>
        <v>99.697656573407514</v>
      </c>
    </row>
  </sheetData>
  <autoFilter ref="A6:I109"/>
  <mergeCells count="12">
    <mergeCell ref="A109:F109"/>
    <mergeCell ref="E1:I1"/>
    <mergeCell ref="G4:G5"/>
    <mergeCell ref="H4:H5"/>
    <mergeCell ref="I4:I5"/>
    <mergeCell ref="A3:I3"/>
    <mergeCell ref="A4:A5"/>
    <mergeCell ref="B4:B5"/>
    <mergeCell ref="C4:C5"/>
    <mergeCell ref="D4:D5"/>
    <mergeCell ref="E4:E5"/>
    <mergeCell ref="F4:F5"/>
  </mergeCells>
  <pageMargins left="0.7" right="0.7" top="0.75" bottom="0.75" header="0.3" footer="0.3"/>
  <pageSetup paperSize="9" scale="7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D88"/>
  <sheetViews>
    <sheetView workbookViewId="0">
      <selection activeCell="B1" sqref="B1:D1"/>
    </sheetView>
  </sheetViews>
  <sheetFormatPr defaultColWidth="9.140625" defaultRowHeight="15.75" x14ac:dyDescent="0.25"/>
  <cols>
    <col min="1" max="1" width="65.42578125" style="6" customWidth="1"/>
    <col min="2" max="2" width="16.5703125" style="6" customWidth="1"/>
    <col min="3" max="3" width="7.140625" style="6" customWidth="1"/>
    <col min="4" max="4" width="12.85546875" style="73" customWidth="1"/>
    <col min="5" max="16384" width="9.140625" style="6"/>
  </cols>
  <sheetData>
    <row r="1" spans="1:4" ht="99.75" customHeight="1" x14ac:dyDescent="0.25">
      <c r="B1" s="127" t="s">
        <v>138</v>
      </c>
      <c r="C1" s="128"/>
      <c r="D1" s="128"/>
    </row>
    <row r="2" spans="1:4" x14ac:dyDescent="0.25">
      <c r="B2" s="65"/>
      <c r="C2" s="80"/>
      <c r="D2" s="81"/>
    </row>
    <row r="3" spans="1:4" ht="48.75" customHeight="1" x14ac:dyDescent="0.25">
      <c r="A3" s="131" t="s">
        <v>125</v>
      </c>
      <c r="B3" s="131"/>
      <c r="C3" s="131"/>
      <c r="D3" s="131"/>
    </row>
    <row r="4" spans="1:4" x14ac:dyDescent="0.25">
      <c r="A4" s="64"/>
      <c r="B4" s="64"/>
      <c r="C4" s="64"/>
      <c r="D4" s="82"/>
    </row>
    <row r="5" spans="1:4" x14ac:dyDescent="0.25">
      <c r="A5" s="129" t="s">
        <v>32</v>
      </c>
      <c r="B5" s="129" t="s">
        <v>35</v>
      </c>
      <c r="C5" s="130" t="s">
        <v>92</v>
      </c>
      <c r="D5" s="104" t="s">
        <v>128</v>
      </c>
    </row>
    <row r="6" spans="1:4" x14ac:dyDescent="0.25">
      <c r="A6" s="129"/>
      <c r="B6" s="129"/>
      <c r="C6" s="130"/>
      <c r="D6" s="105" t="s">
        <v>127</v>
      </c>
    </row>
    <row r="7" spans="1:4" x14ac:dyDescent="0.25">
      <c r="A7" s="68">
        <v>1</v>
      </c>
      <c r="B7" s="68">
        <v>2</v>
      </c>
      <c r="C7" s="79">
        <v>3</v>
      </c>
      <c r="D7" s="105">
        <v>4</v>
      </c>
    </row>
    <row r="8" spans="1:4" x14ac:dyDescent="0.25">
      <c r="A8" s="66" t="s">
        <v>93</v>
      </c>
      <c r="B8" s="25"/>
      <c r="C8" s="21"/>
      <c r="D8" s="90">
        <f>D9+D13+D21+D31</f>
        <v>4363.7349999999997</v>
      </c>
    </row>
    <row r="9" spans="1:4" ht="47.25" x14ac:dyDescent="0.25">
      <c r="A9" s="1" t="s">
        <v>112</v>
      </c>
      <c r="B9" s="13"/>
      <c r="C9" s="26"/>
      <c r="D9" s="91">
        <f t="shared" ref="D9:D11" si="0">D10</f>
        <v>224.535</v>
      </c>
    </row>
    <row r="10" spans="1:4" ht="31.5" x14ac:dyDescent="0.25">
      <c r="A10" s="27" t="s">
        <v>58</v>
      </c>
      <c r="B10" s="13" t="s">
        <v>70</v>
      </c>
      <c r="C10" s="68"/>
      <c r="D10" s="49">
        <f t="shared" si="0"/>
        <v>224.535</v>
      </c>
    </row>
    <row r="11" spans="1:4" ht="31.5" x14ac:dyDescent="0.25">
      <c r="A11" s="20" t="s">
        <v>44</v>
      </c>
      <c r="B11" s="13" t="s">
        <v>59</v>
      </c>
      <c r="C11" s="68">
        <v>200</v>
      </c>
      <c r="D11" s="49">
        <f t="shared" si="0"/>
        <v>224.535</v>
      </c>
    </row>
    <row r="12" spans="1:4" ht="31.5" x14ac:dyDescent="0.25">
      <c r="A12" s="20" t="s">
        <v>45</v>
      </c>
      <c r="B12" s="13" t="s">
        <v>59</v>
      </c>
      <c r="C12" s="68">
        <v>240</v>
      </c>
      <c r="D12" s="49">
        <v>224.535</v>
      </c>
    </row>
    <row r="13" spans="1:4" ht="31.5" x14ac:dyDescent="0.25">
      <c r="A13" s="57" t="s">
        <v>113</v>
      </c>
      <c r="B13" s="19"/>
      <c r="C13" s="14"/>
      <c r="D13" s="84">
        <f>D14</f>
        <v>35.200000000000003</v>
      </c>
    </row>
    <row r="14" spans="1:4" x14ac:dyDescent="0.25">
      <c r="A14" s="27" t="s">
        <v>63</v>
      </c>
      <c r="B14" s="13" t="s">
        <v>84</v>
      </c>
      <c r="C14" s="14"/>
      <c r="D14" s="85">
        <f>D15+D18</f>
        <v>35.200000000000003</v>
      </c>
    </row>
    <row r="15" spans="1:4" x14ac:dyDescent="0.25">
      <c r="A15" s="50" t="s">
        <v>106</v>
      </c>
      <c r="B15" s="13" t="s">
        <v>85</v>
      </c>
      <c r="C15" s="14"/>
      <c r="D15" s="85">
        <f>D16</f>
        <v>26</v>
      </c>
    </row>
    <row r="16" spans="1:4" ht="31.5" x14ac:dyDescent="0.25">
      <c r="A16" s="27" t="s">
        <v>44</v>
      </c>
      <c r="B16" s="13" t="s">
        <v>85</v>
      </c>
      <c r="C16" s="14">
        <v>200</v>
      </c>
      <c r="D16" s="85">
        <f>D17</f>
        <v>26</v>
      </c>
    </row>
    <row r="17" spans="1:4" ht="31.5" x14ac:dyDescent="0.25">
      <c r="A17" s="27" t="s">
        <v>45</v>
      </c>
      <c r="B17" s="13" t="s">
        <v>85</v>
      </c>
      <c r="C17" s="14">
        <v>240</v>
      </c>
      <c r="D17" s="85">
        <v>26</v>
      </c>
    </row>
    <row r="18" spans="1:4" x14ac:dyDescent="0.25">
      <c r="A18" s="20" t="s">
        <v>90</v>
      </c>
      <c r="B18" s="13" t="s">
        <v>86</v>
      </c>
      <c r="C18" s="68"/>
      <c r="D18" s="49">
        <f>D19</f>
        <v>9.1999999999999993</v>
      </c>
    </row>
    <row r="19" spans="1:4" ht="31.5" x14ac:dyDescent="0.25">
      <c r="A19" s="20" t="s">
        <v>44</v>
      </c>
      <c r="B19" s="13" t="s">
        <v>86</v>
      </c>
      <c r="C19" s="68">
        <v>200</v>
      </c>
      <c r="D19" s="49">
        <f>D20</f>
        <v>9.1999999999999993</v>
      </c>
    </row>
    <row r="20" spans="1:4" ht="31.5" x14ac:dyDescent="0.25">
      <c r="A20" s="20" t="s">
        <v>45</v>
      </c>
      <c r="B20" s="13" t="s">
        <v>86</v>
      </c>
      <c r="C20" s="68">
        <v>240</v>
      </c>
      <c r="D20" s="49">
        <v>9.1999999999999993</v>
      </c>
    </row>
    <row r="21" spans="1:4" ht="31.5" x14ac:dyDescent="0.25">
      <c r="A21" s="53" t="s">
        <v>108</v>
      </c>
      <c r="B21" s="28" t="s">
        <v>81</v>
      </c>
      <c r="C21" s="21"/>
      <c r="D21" s="84">
        <f>D22+D25+D28</f>
        <v>3572.6</v>
      </c>
    </row>
    <row r="22" spans="1:4" x14ac:dyDescent="0.25">
      <c r="A22" s="20" t="s">
        <v>62</v>
      </c>
      <c r="B22" s="29" t="s">
        <v>82</v>
      </c>
      <c r="C22" s="68"/>
      <c r="D22" s="85">
        <f>D23</f>
        <v>711.1</v>
      </c>
    </row>
    <row r="23" spans="1:4" ht="31.5" x14ac:dyDescent="0.25">
      <c r="A23" s="20" t="s">
        <v>44</v>
      </c>
      <c r="B23" s="29" t="s">
        <v>82</v>
      </c>
      <c r="C23" s="68">
        <v>200</v>
      </c>
      <c r="D23" s="85">
        <f>D24</f>
        <v>711.1</v>
      </c>
    </row>
    <row r="24" spans="1:4" ht="31.5" x14ac:dyDescent="0.25">
      <c r="A24" s="20" t="s">
        <v>45</v>
      </c>
      <c r="B24" s="29" t="s">
        <v>82</v>
      </c>
      <c r="C24" s="14">
        <v>240</v>
      </c>
      <c r="D24" s="85">
        <v>711.1</v>
      </c>
    </row>
    <row r="25" spans="1:4" x14ac:dyDescent="0.25">
      <c r="A25" s="20" t="s">
        <v>91</v>
      </c>
      <c r="B25" s="29" t="s">
        <v>83</v>
      </c>
      <c r="C25" s="14"/>
      <c r="D25" s="49">
        <f>D26</f>
        <v>943.9</v>
      </c>
    </row>
    <row r="26" spans="1:4" ht="31.5" x14ac:dyDescent="0.25">
      <c r="A26" s="20" t="s">
        <v>44</v>
      </c>
      <c r="B26" s="29" t="s">
        <v>83</v>
      </c>
      <c r="C26" s="68">
        <v>200</v>
      </c>
      <c r="D26" s="49">
        <f>D27</f>
        <v>943.9</v>
      </c>
    </row>
    <row r="27" spans="1:4" ht="31.5" x14ac:dyDescent="0.25">
      <c r="A27" s="20" t="s">
        <v>45</v>
      </c>
      <c r="B27" s="29" t="s">
        <v>83</v>
      </c>
      <c r="C27" s="14">
        <v>240</v>
      </c>
      <c r="D27" s="85">
        <v>943.9</v>
      </c>
    </row>
    <row r="28" spans="1:4" x14ac:dyDescent="0.25">
      <c r="A28" s="20" t="s">
        <v>115</v>
      </c>
      <c r="B28" s="29" t="s">
        <v>116</v>
      </c>
      <c r="C28" s="14"/>
      <c r="D28" s="85">
        <f>D29</f>
        <v>1917.6</v>
      </c>
    </row>
    <row r="29" spans="1:4" ht="31.5" x14ac:dyDescent="0.25">
      <c r="A29" s="20" t="s">
        <v>44</v>
      </c>
      <c r="B29" s="29" t="s">
        <v>116</v>
      </c>
      <c r="C29" s="14">
        <v>200</v>
      </c>
      <c r="D29" s="85">
        <f>D30</f>
        <v>1917.6</v>
      </c>
    </row>
    <row r="30" spans="1:4" ht="31.5" x14ac:dyDescent="0.25">
      <c r="A30" s="20" t="s">
        <v>45</v>
      </c>
      <c r="B30" s="29" t="s">
        <v>116</v>
      </c>
      <c r="C30" s="14">
        <v>240</v>
      </c>
      <c r="D30" s="85">
        <v>1917.6</v>
      </c>
    </row>
    <row r="31" spans="1:4" ht="47.25" x14ac:dyDescent="0.25">
      <c r="A31" s="57" t="s">
        <v>110</v>
      </c>
      <c r="B31" s="17" t="s">
        <v>77</v>
      </c>
      <c r="C31" s="18"/>
      <c r="D31" s="56">
        <f>D32+D35</f>
        <v>531.4</v>
      </c>
    </row>
    <row r="32" spans="1:4" ht="31.5" x14ac:dyDescent="0.25">
      <c r="A32" s="27" t="s">
        <v>54</v>
      </c>
      <c r="B32" s="13" t="s">
        <v>78</v>
      </c>
      <c r="C32" s="68"/>
      <c r="D32" s="49">
        <f>D33</f>
        <v>2.5</v>
      </c>
    </row>
    <row r="33" spans="1:4" ht="31.5" x14ac:dyDescent="0.25">
      <c r="A33" s="20" t="s">
        <v>44</v>
      </c>
      <c r="B33" s="13" t="s">
        <v>78</v>
      </c>
      <c r="C33" s="68">
        <v>200</v>
      </c>
      <c r="D33" s="49">
        <f>D34</f>
        <v>2.5</v>
      </c>
    </row>
    <row r="34" spans="1:4" ht="31.5" x14ac:dyDescent="0.25">
      <c r="A34" s="20" t="s">
        <v>45</v>
      </c>
      <c r="B34" s="13" t="s">
        <v>78</v>
      </c>
      <c r="C34" s="68">
        <v>240</v>
      </c>
      <c r="D34" s="49">
        <v>2.5</v>
      </c>
    </row>
    <row r="35" spans="1:4" ht="31.5" x14ac:dyDescent="0.25">
      <c r="A35" s="27" t="s">
        <v>54</v>
      </c>
      <c r="B35" s="13" t="s">
        <v>117</v>
      </c>
      <c r="C35" s="68"/>
      <c r="D35" s="49">
        <f>D36</f>
        <v>528.9</v>
      </c>
    </row>
    <row r="36" spans="1:4" ht="31.5" x14ac:dyDescent="0.25">
      <c r="A36" s="20" t="s">
        <v>44</v>
      </c>
      <c r="B36" s="13" t="s">
        <v>117</v>
      </c>
      <c r="C36" s="68">
        <v>200</v>
      </c>
      <c r="D36" s="49">
        <f>D37</f>
        <v>528.9</v>
      </c>
    </row>
    <row r="37" spans="1:4" ht="31.5" x14ac:dyDescent="0.25">
      <c r="A37" s="20" t="s">
        <v>45</v>
      </c>
      <c r="B37" s="13" t="s">
        <v>117</v>
      </c>
      <c r="C37" s="68">
        <v>240</v>
      </c>
      <c r="D37" s="49">
        <v>528.9</v>
      </c>
    </row>
    <row r="38" spans="1:4" ht="31.5" x14ac:dyDescent="0.25">
      <c r="A38" s="66" t="s">
        <v>94</v>
      </c>
      <c r="B38" s="14"/>
      <c r="C38" s="14"/>
      <c r="D38" s="84">
        <f>D39+D44+D58+D68+D72+D76+D82</f>
        <v>5510.6239999999998</v>
      </c>
    </row>
    <row r="39" spans="1:4" ht="31.5" x14ac:dyDescent="0.25">
      <c r="A39" s="9" t="s">
        <v>38</v>
      </c>
      <c r="B39" s="21" t="s">
        <v>97</v>
      </c>
      <c r="C39" s="21"/>
      <c r="D39" s="84">
        <f t="shared" ref="D39:D42" si="1">D40</f>
        <v>765.6</v>
      </c>
    </row>
    <row r="40" spans="1:4" x14ac:dyDescent="0.25">
      <c r="A40" s="27" t="s">
        <v>105</v>
      </c>
      <c r="B40" s="13" t="s">
        <v>98</v>
      </c>
      <c r="C40" s="14"/>
      <c r="D40" s="49">
        <f t="shared" si="1"/>
        <v>765.6</v>
      </c>
    </row>
    <row r="41" spans="1:4" ht="31.5" x14ac:dyDescent="0.25">
      <c r="A41" s="20" t="s">
        <v>40</v>
      </c>
      <c r="B41" s="13" t="s">
        <v>72</v>
      </c>
      <c r="C41" s="14"/>
      <c r="D41" s="49">
        <f t="shared" si="1"/>
        <v>765.6</v>
      </c>
    </row>
    <row r="42" spans="1:4" ht="63" x14ac:dyDescent="0.25">
      <c r="A42" s="20" t="s">
        <v>41</v>
      </c>
      <c r="B42" s="13" t="s">
        <v>72</v>
      </c>
      <c r="C42" s="14">
        <v>100</v>
      </c>
      <c r="D42" s="49">
        <f t="shared" si="1"/>
        <v>765.6</v>
      </c>
    </row>
    <row r="43" spans="1:4" ht="31.5" x14ac:dyDescent="0.25">
      <c r="A43" s="20" t="s">
        <v>42</v>
      </c>
      <c r="B43" s="25" t="s">
        <v>72</v>
      </c>
      <c r="C43" s="14">
        <v>120</v>
      </c>
      <c r="D43" s="49">
        <v>765.6</v>
      </c>
    </row>
    <row r="44" spans="1:4" x14ac:dyDescent="0.25">
      <c r="A44" s="66" t="s">
        <v>43</v>
      </c>
      <c r="B44" s="17" t="s">
        <v>71</v>
      </c>
      <c r="C44" s="18"/>
      <c r="D44" s="56">
        <f>D45+D55</f>
        <v>3107.4399999999996</v>
      </c>
    </row>
    <row r="45" spans="1:4" ht="31.5" x14ac:dyDescent="0.25">
      <c r="A45" s="20" t="s">
        <v>40</v>
      </c>
      <c r="B45" s="13" t="s">
        <v>73</v>
      </c>
      <c r="C45" s="68"/>
      <c r="D45" s="49">
        <f>SUM(D46+D50+D52)</f>
        <v>3019.9399999999996</v>
      </c>
    </row>
    <row r="46" spans="1:4" ht="63" x14ac:dyDescent="0.25">
      <c r="A46" s="20" t="s">
        <v>41</v>
      </c>
      <c r="B46" s="13" t="s">
        <v>73</v>
      </c>
      <c r="C46" s="68">
        <v>100</v>
      </c>
      <c r="D46" s="85">
        <f>D47+D48</f>
        <v>2022.8999999999999</v>
      </c>
    </row>
    <row r="47" spans="1:4" ht="31.5" x14ac:dyDescent="0.25">
      <c r="A47" s="20" t="s">
        <v>42</v>
      </c>
      <c r="B47" s="13" t="s">
        <v>73</v>
      </c>
      <c r="C47" s="68">
        <v>120</v>
      </c>
      <c r="D47" s="85">
        <v>1855.3</v>
      </c>
    </row>
    <row r="48" spans="1:4" ht="47.25" x14ac:dyDescent="0.25">
      <c r="A48" s="20" t="s">
        <v>123</v>
      </c>
      <c r="B48" s="25" t="s">
        <v>118</v>
      </c>
      <c r="C48" s="68">
        <v>100</v>
      </c>
      <c r="D48" s="85">
        <f>D49</f>
        <v>167.6</v>
      </c>
    </row>
    <row r="49" spans="1:4" ht="31.5" x14ac:dyDescent="0.25">
      <c r="A49" s="36" t="s">
        <v>42</v>
      </c>
      <c r="B49" s="29" t="s">
        <v>118</v>
      </c>
      <c r="C49" s="48">
        <v>120</v>
      </c>
      <c r="D49" s="85">
        <v>167.6</v>
      </c>
    </row>
    <row r="50" spans="1:4" ht="31.5" x14ac:dyDescent="0.25">
      <c r="A50" s="20" t="s">
        <v>44</v>
      </c>
      <c r="B50" s="13" t="s">
        <v>73</v>
      </c>
      <c r="C50" s="68">
        <v>200</v>
      </c>
      <c r="D50" s="85">
        <f>D51</f>
        <v>980.04</v>
      </c>
    </row>
    <row r="51" spans="1:4" ht="31.5" x14ac:dyDescent="0.25">
      <c r="A51" s="20" t="s">
        <v>45</v>
      </c>
      <c r="B51" s="13" t="s">
        <v>73</v>
      </c>
      <c r="C51" s="14">
        <v>240</v>
      </c>
      <c r="D51" s="85">
        <v>980.04</v>
      </c>
    </row>
    <row r="52" spans="1:4" x14ac:dyDescent="0.25">
      <c r="A52" s="20" t="s">
        <v>46</v>
      </c>
      <c r="B52" s="13" t="s">
        <v>73</v>
      </c>
      <c r="C52" s="68">
        <v>800</v>
      </c>
      <c r="D52" s="85">
        <f>D53</f>
        <v>17</v>
      </c>
    </row>
    <row r="53" spans="1:4" x14ac:dyDescent="0.25">
      <c r="A53" s="20" t="s">
        <v>47</v>
      </c>
      <c r="B53" s="13" t="s">
        <v>73</v>
      </c>
      <c r="C53" s="68">
        <v>850</v>
      </c>
      <c r="D53" s="85">
        <v>17</v>
      </c>
    </row>
    <row r="54" spans="1:4" x14ac:dyDescent="0.25">
      <c r="A54" s="20" t="s">
        <v>48</v>
      </c>
      <c r="B54" s="13" t="s">
        <v>71</v>
      </c>
      <c r="C54" s="68"/>
      <c r="D54" s="85">
        <f t="shared" ref="D54:D56" si="2">D55</f>
        <v>87.5</v>
      </c>
    </row>
    <row r="55" spans="1:4" ht="31.5" x14ac:dyDescent="0.25">
      <c r="A55" s="20" t="s">
        <v>49</v>
      </c>
      <c r="B55" s="13" t="s">
        <v>71</v>
      </c>
      <c r="C55" s="18"/>
      <c r="D55" s="85">
        <f t="shared" si="2"/>
        <v>87.5</v>
      </c>
    </row>
    <row r="56" spans="1:4" ht="31.5" x14ac:dyDescent="0.25">
      <c r="A56" s="20" t="s">
        <v>44</v>
      </c>
      <c r="B56" s="25" t="s">
        <v>74</v>
      </c>
      <c r="C56" s="14">
        <v>200</v>
      </c>
      <c r="D56" s="85">
        <f t="shared" si="2"/>
        <v>87.5</v>
      </c>
    </row>
    <row r="57" spans="1:4" ht="31.5" x14ac:dyDescent="0.25">
      <c r="A57" s="20" t="s">
        <v>45</v>
      </c>
      <c r="B57" s="25" t="s">
        <v>74</v>
      </c>
      <c r="C57" s="68">
        <v>240</v>
      </c>
      <c r="D57" s="49">
        <v>87.5</v>
      </c>
    </row>
    <row r="58" spans="1:4" x14ac:dyDescent="0.25">
      <c r="A58" s="66" t="s">
        <v>65</v>
      </c>
      <c r="B58" s="17" t="s">
        <v>79</v>
      </c>
      <c r="C58" s="18"/>
      <c r="D58" s="56">
        <f>D59</f>
        <v>932.14400000000001</v>
      </c>
    </row>
    <row r="59" spans="1:4" ht="31.5" x14ac:dyDescent="0.25">
      <c r="A59" s="20" t="s">
        <v>40</v>
      </c>
      <c r="B59" s="13" t="s">
        <v>79</v>
      </c>
      <c r="C59" s="68"/>
      <c r="D59" s="49">
        <f>D60+D64+D66</f>
        <v>932.14400000000001</v>
      </c>
    </row>
    <row r="60" spans="1:4" ht="63" x14ac:dyDescent="0.25">
      <c r="A60" s="20" t="s">
        <v>41</v>
      </c>
      <c r="B60" s="13" t="s">
        <v>79</v>
      </c>
      <c r="C60" s="68">
        <v>100</v>
      </c>
      <c r="D60" s="49">
        <f>D61+D62</f>
        <v>901.1</v>
      </c>
    </row>
    <row r="61" spans="1:4" ht="31.5" x14ac:dyDescent="0.25">
      <c r="A61" s="20" t="s">
        <v>42</v>
      </c>
      <c r="B61" s="25" t="s">
        <v>87</v>
      </c>
      <c r="C61" s="68">
        <v>120</v>
      </c>
      <c r="D61" s="85">
        <v>862</v>
      </c>
    </row>
    <row r="62" spans="1:4" ht="47.25" x14ac:dyDescent="0.25">
      <c r="A62" s="20" t="s">
        <v>123</v>
      </c>
      <c r="B62" s="25" t="s">
        <v>118</v>
      </c>
      <c r="C62" s="68">
        <v>100</v>
      </c>
      <c r="D62" s="85">
        <f>D63</f>
        <v>39.1</v>
      </c>
    </row>
    <row r="63" spans="1:4" ht="31.5" x14ac:dyDescent="0.25">
      <c r="A63" s="20" t="s">
        <v>42</v>
      </c>
      <c r="B63" s="25" t="s">
        <v>118</v>
      </c>
      <c r="C63" s="68">
        <v>120</v>
      </c>
      <c r="D63" s="85">
        <v>39.1</v>
      </c>
    </row>
    <row r="64" spans="1:4" ht="31.5" x14ac:dyDescent="0.25">
      <c r="A64" s="27" t="s">
        <v>44</v>
      </c>
      <c r="B64" s="25" t="s">
        <v>87</v>
      </c>
      <c r="C64" s="68">
        <v>200</v>
      </c>
      <c r="D64" s="49">
        <f>D65</f>
        <v>31.044</v>
      </c>
    </row>
    <row r="65" spans="1:4" ht="31.5" x14ac:dyDescent="0.25">
      <c r="A65" s="27" t="s">
        <v>45</v>
      </c>
      <c r="B65" s="25" t="s">
        <v>87</v>
      </c>
      <c r="C65" s="68">
        <v>240</v>
      </c>
      <c r="D65" s="85">
        <v>31.044</v>
      </c>
    </row>
    <row r="66" spans="1:4" hidden="1" x14ac:dyDescent="0.25">
      <c r="A66" s="20" t="s">
        <v>46</v>
      </c>
      <c r="B66" s="25" t="s">
        <v>87</v>
      </c>
      <c r="C66" s="68">
        <v>800</v>
      </c>
      <c r="D66" s="85">
        <f>D67</f>
        <v>0</v>
      </c>
    </row>
    <row r="67" spans="1:4" hidden="1" x14ac:dyDescent="0.25">
      <c r="A67" s="20" t="s">
        <v>47</v>
      </c>
      <c r="B67" s="25" t="s">
        <v>87</v>
      </c>
      <c r="C67" s="68">
        <v>850</v>
      </c>
      <c r="D67" s="85">
        <v>0</v>
      </c>
    </row>
    <row r="68" spans="1:4" x14ac:dyDescent="0.25">
      <c r="A68" s="9" t="s">
        <v>66</v>
      </c>
      <c r="B68" s="30" t="s">
        <v>88</v>
      </c>
      <c r="C68" s="14"/>
      <c r="D68" s="56">
        <f t="shared" ref="D68:D70" si="3">D69</f>
        <v>111</v>
      </c>
    </row>
    <row r="69" spans="1:4" ht="31.5" x14ac:dyDescent="0.25">
      <c r="A69" s="20" t="s">
        <v>67</v>
      </c>
      <c r="B69" s="29" t="s">
        <v>88</v>
      </c>
      <c r="C69" s="21"/>
      <c r="D69" s="49">
        <f t="shared" si="3"/>
        <v>111</v>
      </c>
    </row>
    <row r="70" spans="1:4" x14ac:dyDescent="0.25">
      <c r="A70" s="20" t="s">
        <v>68</v>
      </c>
      <c r="B70" s="29" t="s">
        <v>89</v>
      </c>
      <c r="C70" s="68">
        <v>500</v>
      </c>
      <c r="D70" s="85">
        <f t="shared" si="3"/>
        <v>111</v>
      </c>
    </row>
    <row r="71" spans="1:4" x14ac:dyDescent="0.25">
      <c r="A71" s="20" t="s">
        <v>69</v>
      </c>
      <c r="B71" s="29" t="s">
        <v>89</v>
      </c>
      <c r="C71" s="68">
        <v>540</v>
      </c>
      <c r="D71" s="49">
        <v>111</v>
      </c>
    </row>
    <row r="72" spans="1:4" hidden="1" x14ac:dyDescent="0.25">
      <c r="A72" s="9" t="s">
        <v>50</v>
      </c>
      <c r="B72" s="28" t="s">
        <v>71</v>
      </c>
      <c r="C72" s="21"/>
      <c r="D72" s="56">
        <f t="shared" ref="D72:D74" si="4">D73</f>
        <v>0</v>
      </c>
    </row>
    <row r="73" spans="1:4" ht="31.5" hidden="1" x14ac:dyDescent="0.25">
      <c r="A73" s="20" t="s">
        <v>104</v>
      </c>
      <c r="B73" s="13" t="s">
        <v>75</v>
      </c>
      <c r="C73" s="68"/>
      <c r="D73" s="49">
        <f t="shared" si="4"/>
        <v>0</v>
      </c>
    </row>
    <row r="74" spans="1:4" hidden="1" x14ac:dyDescent="0.25">
      <c r="A74" s="20" t="s">
        <v>46</v>
      </c>
      <c r="B74" s="13" t="s">
        <v>75</v>
      </c>
      <c r="C74" s="68">
        <v>800</v>
      </c>
      <c r="D74" s="49">
        <f t="shared" si="4"/>
        <v>0</v>
      </c>
    </row>
    <row r="75" spans="1:4" hidden="1" x14ac:dyDescent="0.25">
      <c r="A75" s="20" t="s">
        <v>51</v>
      </c>
      <c r="B75" s="13" t="s">
        <v>75</v>
      </c>
      <c r="C75" s="68">
        <v>870</v>
      </c>
      <c r="D75" s="49">
        <v>0</v>
      </c>
    </row>
    <row r="76" spans="1:4" x14ac:dyDescent="0.25">
      <c r="A76" s="66" t="s">
        <v>95</v>
      </c>
      <c r="B76" s="17" t="s">
        <v>79</v>
      </c>
      <c r="C76" s="21"/>
      <c r="D76" s="56">
        <f>D77</f>
        <v>460.6</v>
      </c>
    </row>
    <row r="77" spans="1:4" ht="31.5" x14ac:dyDescent="0.25">
      <c r="A77" s="27" t="s">
        <v>56</v>
      </c>
      <c r="B77" s="29" t="s">
        <v>80</v>
      </c>
      <c r="C77" s="14"/>
      <c r="D77" s="49">
        <f>D78+D80</f>
        <v>460.6</v>
      </c>
    </row>
    <row r="78" spans="1:4" ht="63" x14ac:dyDescent="0.25">
      <c r="A78" s="20" t="s">
        <v>41</v>
      </c>
      <c r="B78" s="29" t="s">
        <v>80</v>
      </c>
      <c r="C78" s="14">
        <v>100</v>
      </c>
      <c r="D78" s="49">
        <f>D79</f>
        <v>389.5</v>
      </c>
    </row>
    <row r="79" spans="1:4" ht="31.5" x14ac:dyDescent="0.25">
      <c r="A79" s="20" t="s">
        <v>42</v>
      </c>
      <c r="B79" s="29" t="s">
        <v>80</v>
      </c>
      <c r="C79" s="14">
        <v>120</v>
      </c>
      <c r="D79" s="49">
        <v>389.5</v>
      </c>
    </row>
    <row r="80" spans="1:4" ht="31.5" x14ac:dyDescent="0.25">
      <c r="A80" s="20" t="s">
        <v>44</v>
      </c>
      <c r="B80" s="29" t="s">
        <v>80</v>
      </c>
      <c r="C80" s="68">
        <v>200</v>
      </c>
      <c r="D80" s="49">
        <f>D81</f>
        <v>71.099999999999994</v>
      </c>
    </row>
    <row r="81" spans="1:4" ht="31.5" x14ac:dyDescent="0.25">
      <c r="A81" s="20" t="s">
        <v>45</v>
      </c>
      <c r="B81" s="29" t="s">
        <v>80</v>
      </c>
      <c r="C81" s="14">
        <v>240</v>
      </c>
      <c r="D81" s="49">
        <v>71.099999999999994</v>
      </c>
    </row>
    <row r="82" spans="1:4" x14ac:dyDescent="0.25">
      <c r="A82" s="9" t="s">
        <v>17</v>
      </c>
      <c r="B82" s="17" t="s">
        <v>71</v>
      </c>
      <c r="C82" s="18"/>
      <c r="D82" s="56">
        <f>D83</f>
        <v>133.84</v>
      </c>
    </row>
    <row r="83" spans="1:4" ht="31.5" x14ac:dyDescent="0.25">
      <c r="A83" s="20" t="s">
        <v>99</v>
      </c>
      <c r="B83" s="13" t="s">
        <v>76</v>
      </c>
      <c r="C83" s="68"/>
      <c r="D83" s="49">
        <f>D84+D86</f>
        <v>133.84</v>
      </c>
    </row>
    <row r="84" spans="1:4" ht="31.5" x14ac:dyDescent="0.25">
      <c r="A84" s="20" t="s">
        <v>44</v>
      </c>
      <c r="B84" s="13" t="s">
        <v>76</v>
      </c>
      <c r="C84" s="14">
        <v>200</v>
      </c>
      <c r="D84" s="85">
        <f>D85</f>
        <v>128.84</v>
      </c>
    </row>
    <row r="85" spans="1:4" ht="31.5" x14ac:dyDescent="0.25">
      <c r="A85" s="20" t="s">
        <v>45</v>
      </c>
      <c r="B85" s="13" t="s">
        <v>76</v>
      </c>
      <c r="C85" s="14">
        <v>240</v>
      </c>
      <c r="D85" s="85">
        <v>128.84</v>
      </c>
    </row>
    <row r="86" spans="1:4" x14ac:dyDescent="0.25">
      <c r="A86" s="46" t="s">
        <v>119</v>
      </c>
      <c r="B86" s="58" t="s">
        <v>76</v>
      </c>
      <c r="C86" s="32" t="s">
        <v>121</v>
      </c>
      <c r="D86" s="85">
        <f>D87</f>
        <v>5</v>
      </c>
    </row>
    <row r="87" spans="1:4" ht="31.5" x14ac:dyDescent="0.25">
      <c r="A87" s="46" t="s">
        <v>120</v>
      </c>
      <c r="B87" s="58" t="s">
        <v>76</v>
      </c>
      <c r="C87" s="32" t="s">
        <v>122</v>
      </c>
      <c r="D87" s="85">
        <v>5</v>
      </c>
    </row>
    <row r="88" spans="1:4" x14ac:dyDescent="0.25">
      <c r="A88" s="9" t="s">
        <v>96</v>
      </c>
      <c r="B88" s="30"/>
      <c r="C88" s="31"/>
      <c r="D88" s="92">
        <f>D8+D38</f>
        <v>9874.3590000000004</v>
      </c>
    </row>
  </sheetData>
  <mergeCells count="5">
    <mergeCell ref="B1:D1"/>
    <mergeCell ref="A5:A6"/>
    <mergeCell ref="B5:B6"/>
    <mergeCell ref="C5:C6"/>
    <mergeCell ref="A3:D3"/>
  </mergeCells>
  <pageMargins left="1.1023622047244095" right="3.937007874015748E-2" top="0.74803149606299213" bottom="0.74803149606299213" header="0.31496062992125984" footer="0.31496062992125984"/>
  <pageSetup paperSize="9" scale="88" fitToHeight="4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F87"/>
  <sheetViews>
    <sheetView zoomScaleNormal="100" workbookViewId="0">
      <selection activeCell="J88" sqref="J88"/>
    </sheetView>
  </sheetViews>
  <sheetFormatPr defaultColWidth="9.140625" defaultRowHeight="15.75" x14ac:dyDescent="0.25"/>
  <cols>
    <col min="1" max="1" width="41.7109375" style="6" customWidth="1"/>
    <col min="2" max="2" width="15.28515625" style="6" customWidth="1"/>
    <col min="3" max="3" width="7.140625" style="6" customWidth="1"/>
    <col min="4" max="4" width="14.28515625" style="89" customWidth="1"/>
    <col min="5" max="5" width="13" style="89" customWidth="1"/>
    <col min="6" max="6" width="13.28515625" style="89" customWidth="1"/>
    <col min="7" max="16384" width="9.140625" style="6"/>
  </cols>
  <sheetData>
    <row r="1" spans="1:6" x14ac:dyDescent="0.25">
      <c r="B1" s="23"/>
      <c r="C1" s="24"/>
      <c r="D1" s="127" t="s">
        <v>134</v>
      </c>
      <c r="E1" s="127"/>
      <c r="F1" s="127"/>
    </row>
    <row r="2" spans="1:6" x14ac:dyDescent="0.25">
      <c r="B2" s="23"/>
      <c r="C2" s="24"/>
      <c r="D2" s="69"/>
      <c r="E2" s="69"/>
      <c r="F2" s="69"/>
    </row>
    <row r="3" spans="1:6" ht="53.25" customHeight="1" x14ac:dyDescent="0.25">
      <c r="A3" s="124" t="s">
        <v>125</v>
      </c>
      <c r="B3" s="124"/>
      <c r="C3" s="124"/>
      <c r="D3" s="124"/>
      <c r="E3" s="124"/>
      <c r="F3" s="124"/>
    </row>
    <row r="4" spans="1:6" ht="14.45" customHeight="1" x14ac:dyDescent="0.25">
      <c r="A4" s="129" t="s">
        <v>32</v>
      </c>
      <c r="B4" s="129" t="s">
        <v>35</v>
      </c>
      <c r="C4" s="129" t="s">
        <v>92</v>
      </c>
      <c r="D4" s="122" t="s">
        <v>131</v>
      </c>
      <c r="E4" s="122" t="s">
        <v>132</v>
      </c>
      <c r="F4" s="122" t="s">
        <v>133</v>
      </c>
    </row>
    <row r="5" spans="1:6" ht="37.5" customHeight="1" x14ac:dyDescent="0.25">
      <c r="A5" s="129"/>
      <c r="B5" s="129"/>
      <c r="C5" s="129"/>
      <c r="D5" s="123"/>
      <c r="E5" s="123"/>
      <c r="F5" s="123"/>
    </row>
    <row r="6" spans="1:6" ht="13.5" customHeight="1" x14ac:dyDescent="0.25">
      <c r="A6" s="63">
        <v>1</v>
      </c>
      <c r="B6" s="63">
        <v>2</v>
      </c>
      <c r="C6" s="63">
        <v>3</v>
      </c>
      <c r="D6" s="88">
        <v>4</v>
      </c>
      <c r="E6" s="88">
        <v>5</v>
      </c>
      <c r="F6" s="88">
        <v>6</v>
      </c>
    </row>
    <row r="7" spans="1:6" ht="31.5" x14ac:dyDescent="0.25">
      <c r="A7" s="60" t="s">
        <v>93</v>
      </c>
      <c r="B7" s="25"/>
      <c r="C7" s="21"/>
      <c r="D7" s="90">
        <f>D8+D12+D20+D30</f>
        <v>4365.2</v>
      </c>
      <c r="E7" s="90">
        <f>E8+E12+E20+E30</f>
        <v>4363.7349999999997</v>
      </c>
      <c r="F7" s="91">
        <f>E7/D7*100</f>
        <v>99.966439109319154</v>
      </c>
    </row>
    <row r="8" spans="1:6" ht="81" customHeight="1" x14ac:dyDescent="0.25">
      <c r="A8" s="1" t="s">
        <v>112</v>
      </c>
      <c r="B8" s="13"/>
      <c r="C8" s="26"/>
      <c r="D8" s="91">
        <f t="shared" ref="D8:E10" si="0">D9</f>
        <v>225</v>
      </c>
      <c r="E8" s="91">
        <f t="shared" si="0"/>
        <v>224.535</v>
      </c>
      <c r="F8" s="91">
        <f t="shared" ref="F8:F64" si="1">E8/D8*100</f>
        <v>99.793333333333337</v>
      </c>
    </row>
    <row r="9" spans="1:6" ht="32.25" customHeight="1" x14ac:dyDescent="0.25">
      <c r="A9" s="27" t="s">
        <v>58</v>
      </c>
      <c r="B9" s="13" t="s">
        <v>70</v>
      </c>
      <c r="C9" s="63"/>
      <c r="D9" s="49">
        <f t="shared" si="0"/>
        <v>225</v>
      </c>
      <c r="E9" s="49">
        <f t="shared" si="0"/>
        <v>224.535</v>
      </c>
      <c r="F9" s="103">
        <f t="shared" si="1"/>
        <v>99.793333333333337</v>
      </c>
    </row>
    <row r="10" spans="1:6" ht="47.25" x14ac:dyDescent="0.25">
      <c r="A10" s="20" t="s">
        <v>44</v>
      </c>
      <c r="B10" s="13" t="s">
        <v>59</v>
      </c>
      <c r="C10" s="63">
        <v>200</v>
      </c>
      <c r="D10" s="49">
        <f t="shared" si="0"/>
        <v>225</v>
      </c>
      <c r="E10" s="49">
        <f t="shared" si="0"/>
        <v>224.535</v>
      </c>
      <c r="F10" s="103">
        <f t="shared" si="1"/>
        <v>99.793333333333337</v>
      </c>
    </row>
    <row r="11" spans="1:6" ht="50.25" customHeight="1" x14ac:dyDescent="0.25">
      <c r="A11" s="20" t="s">
        <v>45</v>
      </c>
      <c r="B11" s="13" t="s">
        <v>59</v>
      </c>
      <c r="C11" s="63">
        <v>240</v>
      </c>
      <c r="D11" s="49">
        <v>225</v>
      </c>
      <c r="E11" s="49">
        <v>224.535</v>
      </c>
      <c r="F11" s="103">
        <f t="shared" si="1"/>
        <v>99.793333333333337</v>
      </c>
    </row>
    <row r="12" spans="1:6" ht="65.25" customHeight="1" x14ac:dyDescent="0.25">
      <c r="A12" s="57" t="s">
        <v>113</v>
      </c>
      <c r="B12" s="19"/>
      <c r="C12" s="14"/>
      <c r="D12" s="84">
        <f>D13</f>
        <v>35.200000000000003</v>
      </c>
      <c r="E12" s="84">
        <f>E13</f>
        <v>35.200000000000003</v>
      </c>
      <c r="F12" s="91">
        <f t="shared" si="1"/>
        <v>100</v>
      </c>
    </row>
    <row r="13" spans="1:6" ht="34.5" customHeight="1" x14ac:dyDescent="0.25">
      <c r="A13" s="27" t="s">
        <v>63</v>
      </c>
      <c r="B13" s="13" t="s">
        <v>84</v>
      </c>
      <c r="C13" s="14"/>
      <c r="D13" s="85">
        <f>D14+D17</f>
        <v>35.200000000000003</v>
      </c>
      <c r="E13" s="85">
        <f>E14+E17</f>
        <v>35.200000000000003</v>
      </c>
      <c r="F13" s="103">
        <f t="shared" si="1"/>
        <v>100</v>
      </c>
    </row>
    <row r="14" spans="1:6" ht="31.5" customHeight="1" x14ac:dyDescent="0.25">
      <c r="A14" s="50" t="s">
        <v>106</v>
      </c>
      <c r="B14" s="13" t="s">
        <v>85</v>
      </c>
      <c r="C14" s="14"/>
      <c r="D14" s="85">
        <f>D15</f>
        <v>26</v>
      </c>
      <c r="E14" s="85">
        <f>E15</f>
        <v>26</v>
      </c>
      <c r="F14" s="103">
        <f t="shared" si="1"/>
        <v>100</v>
      </c>
    </row>
    <row r="15" spans="1:6" ht="47.25" x14ac:dyDescent="0.25">
      <c r="A15" s="27" t="s">
        <v>44</v>
      </c>
      <c r="B15" s="13" t="s">
        <v>85</v>
      </c>
      <c r="C15" s="14">
        <v>200</v>
      </c>
      <c r="D15" s="85">
        <f>D16</f>
        <v>26</v>
      </c>
      <c r="E15" s="85">
        <f>E16</f>
        <v>26</v>
      </c>
      <c r="F15" s="103">
        <f t="shared" si="1"/>
        <v>100</v>
      </c>
    </row>
    <row r="16" spans="1:6" ht="51" customHeight="1" x14ac:dyDescent="0.25">
      <c r="A16" s="27" t="s">
        <v>45</v>
      </c>
      <c r="B16" s="13" t="s">
        <v>85</v>
      </c>
      <c r="C16" s="14">
        <v>240</v>
      </c>
      <c r="D16" s="85">
        <v>26</v>
      </c>
      <c r="E16" s="85">
        <v>26</v>
      </c>
      <c r="F16" s="103">
        <f t="shared" si="1"/>
        <v>100</v>
      </c>
    </row>
    <row r="17" spans="1:6" ht="31.5" x14ac:dyDescent="0.25">
      <c r="A17" s="20" t="s">
        <v>90</v>
      </c>
      <c r="B17" s="13" t="s">
        <v>86</v>
      </c>
      <c r="C17" s="63"/>
      <c r="D17" s="49">
        <f>D18</f>
        <v>9.1999999999999993</v>
      </c>
      <c r="E17" s="49">
        <f>E18</f>
        <v>9.1999999999999993</v>
      </c>
      <c r="F17" s="103">
        <f t="shared" si="1"/>
        <v>100</v>
      </c>
    </row>
    <row r="18" spans="1:6" ht="47.25" x14ac:dyDescent="0.25">
      <c r="A18" s="20" t="s">
        <v>44</v>
      </c>
      <c r="B18" s="13" t="s">
        <v>86</v>
      </c>
      <c r="C18" s="63">
        <v>200</v>
      </c>
      <c r="D18" s="49">
        <f>D19</f>
        <v>9.1999999999999993</v>
      </c>
      <c r="E18" s="49">
        <f>E19</f>
        <v>9.1999999999999993</v>
      </c>
      <c r="F18" s="103">
        <f t="shared" si="1"/>
        <v>100</v>
      </c>
    </row>
    <row r="19" spans="1:6" ht="49.5" customHeight="1" x14ac:dyDescent="0.25">
      <c r="A19" s="20" t="s">
        <v>45</v>
      </c>
      <c r="B19" s="13" t="s">
        <v>86</v>
      </c>
      <c r="C19" s="63">
        <v>240</v>
      </c>
      <c r="D19" s="49">
        <v>9.1999999999999993</v>
      </c>
      <c r="E19" s="49">
        <v>9.1999999999999993</v>
      </c>
      <c r="F19" s="103">
        <f t="shared" si="1"/>
        <v>100</v>
      </c>
    </row>
    <row r="20" spans="1:6" ht="65.25" customHeight="1" x14ac:dyDescent="0.25">
      <c r="A20" s="53" t="s">
        <v>108</v>
      </c>
      <c r="B20" s="28" t="s">
        <v>81</v>
      </c>
      <c r="C20" s="21"/>
      <c r="D20" s="84">
        <f>D21+D24+D27</f>
        <v>3573.6</v>
      </c>
      <c r="E20" s="84">
        <f>E21+E24+E27</f>
        <v>3572.6</v>
      </c>
      <c r="F20" s="91">
        <f t="shared" si="1"/>
        <v>99.972017013655702</v>
      </c>
    </row>
    <row r="21" spans="1:6" ht="31.5" x14ac:dyDescent="0.25">
      <c r="A21" s="20" t="s">
        <v>62</v>
      </c>
      <c r="B21" s="29" t="s">
        <v>82</v>
      </c>
      <c r="C21" s="63"/>
      <c r="D21" s="85">
        <f>D22</f>
        <v>712</v>
      </c>
      <c r="E21" s="85">
        <f>E22</f>
        <v>711.1</v>
      </c>
      <c r="F21" s="103">
        <f t="shared" si="1"/>
        <v>99.873595505617985</v>
      </c>
    </row>
    <row r="22" spans="1:6" ht="48" customHeight="1" x14ac:dyDescent="0.25">
      <c r="A22" s="20" t="s">
        <v>44</v>
      </c>
      <c r="B22" s="29" t="s">
        <v>82</v>
      </c>
      <c r="C22" s="63">
        <v>200</v>
      </c>
      <c r="D22" s="85">
        <f>D23</f>
        <v>712</v>
      </c>
      <c r="E22" s="85">
        <f>E23</f>
        <v>711.1</v>
      </c>
      <c r="F22" s="103">
        <f t="shared" si="1"/>
        <v>99.873595505617985</v>
      </c>
    </row>
    <row r="23" spans="1:6" ht="49.5" customHeight="1" x14ac:dyDescent="0.25">
      <c r="A23" s="20" t="s">
        <v>45</v>
      </c>
      <c r="B23" s="29" t="s">
        <v>82</v>
      </c>
      <c r="C23" s="14">
        <v>240</v>
      </c>
      <c r="D23" s="85">
        <v>712</v>
      </c>
      <c r="E23" s="85">
        <v>711.1</v>
      </c>
      <c r="F23" s="103">
        <f t="shared" si="1"/>
        <v>99.873595505617985</v>
      </c>
    </row>
    <row r="24" spans="1:6" ht="22.5" customHeight="1" x14ac:dyDescent="0.25">
      <c r="A24" s="20" t="s">
        <v>91</v>
      </c>
      <c r="B24" s="29" t="s">
        <v>83</v>
      </c>
      <c r="C24" s="14"/>
      <c r="D24" s="49">
        <f>D25</f>
        <v>944</v>
      </c>
      <c r="E24" s="49">
        <f>E25</f>
        <v>943.9</v>
      </c>
      <c r="F24" s="103">
        <f t="shared" si="1"/>
        <v>99.98940677966101</v>
      </c>
    </row>
    <row r="25" spans="1:6" ht="47.25" x14ac:dyDescent="0.25">
      <c r="A25" s="20" t="s">
        <v>44</v>
      </c>
      <c r="B25" s="29" t="s">
        <v>83</v>
      </c>
      <c r="C25" s="63">
        <v>200</v>
      </c>
      <c r="D25" s="49">
        <f>D26</f>
        <v>944</v>
      </c>
      <c r="E25" s="49">
        <f>E26</f>
        <v>943.9</v>
      </c>
      <c r="F25" s="103">
        <f t="shared" si="1"/>
        <v>99.98940677966101</v>
      </c>
    </row>
    <row r="26" spans="1:6" ht="49.5" customHeight="1" x14ac:dyDescent="0.25">
      <c r="A26" s="20" t="s">
        <v>45</v>
      </c>
      <c r="B26" s="29" t="s">
        <v>83</v>
      </c>
      <c r="C26" s="14">
        <v>240</v>
      </c>
      <c r="D26" s="85">
        <v>944</v>
      </c>
      <c r="E26" s="85">
        <v>943.9</v>
      </c>
      <c r="F26" s="103">
        <f t="shared" si="1"/>
        <v>99.98940677966101</v>
      </c>
    </row>
    <row r="27" spans="1:6" ht="30" customHeight="1" x14ac:dyDescent="0.25">
      <c r="A27" s="20" t="s">
        <v>115</v>
      </c>
      <c r="B27" s="29" t="s">
        <v>116</v>
      </c>
      <c r="C27" s="14"/>
      <c r="D27" s="85">
        <f>D28</f>
        <v>1917.6</v>
      </c>
      <c r="E27" s="85">
        <f>E28</f>
        <v>1917.6</v>
      </c>
      <c r="F27" s="103">
        <f t="shared" si="1"/>
        <v>100</v>
      </c>
    </row>
    <row r="28" spans="1:6" ht="49.5" customHeight="1" x14ac:dyDescent="0.25">
      <c r="A28" s="20" t="s">
        <v>44</v>
      </c>
      <c r="B28" s="29" t="s">
        <v>116</v>
      </c>
      <c r="C28" s="14">
        <v>200</v>
      </c>
      <c r="D28" s="85">
        <f>D29</f>
        <v>1917.6</v>
      </c>
      <c r="E28" s="85">
        <f>E29</f>
        <v>1917.6</v>
      </c>
      <c r="F28" s="103">
        <f t="shared" si="1"/>
        <v>100</v>
      </c>
    </row>
    <row r="29" spans="1:6" ht="48" customHeight="1" x14ac:dyDescent="0.25">
      <c r="A29" s="20" t="s">
        <v>45</v>
      </c>
      <c r="B29" s="29" t="s">
        <v>116</v>
      </c>
      <c r="C29" s="14">
        <v>240</v>
      </c>
      <c r="D29" s="85">
        <v>1917.6</v>
      </c>
      <c r="E29" s="85">
        <v>1917.6</v>
      </c>
      <c r="F29" s="103">
        <f t="shared" si="1"/>
        <v>100</v>
      </c>
    </row>
    <row r="30" spans="1:6" ht="79.5" customHeight="1" x14ac:dyDescent="0.25">
      <c r="A30" s="57" t="s">
        <v>110</v>
      </c>
      <c r="B30" s="17" t="s">
        <v>77</v>
      </c>
      <c r="C30" s="18"/>
      <c r="D30" s="56">
        <f>D31+D34</f>
        <v>531.4</v>
      </c>
      <c r="E30" s="56">
        <f>E31+E34</f>
        <v>531.4</v>
      </c>
      <c r="F30" s="91">
        <f t="shared" si="1"/>
        <v>100</v>
      </c>
    </row>
    <row r="31" spans="1:6" ht="63" x14ac:dyDescent="0.25">
      <c r="A31" s="27" t="s">
        <v>54</v>
      </c>
      <c r="B31" s="13" t="s">
        <v>78</v>
      </c>
      <c r="C31" s="63"/>
      <c r="D31" s="49">
        <f>D32</f>
        <v>2.5</v>
      </c>
      <c r="E31" s="49">
        <f>E32</f>
        <v>2.5</v>
      </c>
      <c r="F31" s="103">
        <f t="shared" si="1"/>
        <v>100</v>
      </c>
    </row>
    <row r="32" spans="1:6" ht="47.25" x14ac:dyDescent="0.25">
      <c r="A32" s="20" t="s">
        <v>44</v>
      </c>
      <c r="B32" s="13" t="s">
        <v>78</v>
      </c>
      <c r="C32" s="63">
        <v>200</v>
      </c>
      <c r="D32" s="49">
        <f>D33</f>
        <v>2.5</v>
      </c>
      <c r="E32" s="49">
        <f>E33</f>
        <v>2.5</v>
      </c>
      <c r="F32" s="103">
        <f t="shared" si="1"/>
        <v>100</v>
      </c>
    </row>
    <row r="33" spans="1:6" ht="48" customHeight="1" x14ac:dyDescent="0.25">
      <c r="A33" s="20" t="s">
        <v>45</v>
      </c>
      <c r="B33" s="13" t="s">
        <v>78</v>
      </c>
      <c r="C33" s="63">
        <v>240</v>
      </c>
      <c r="D33" s="49">
        <v>2.5</v>
      </c>
      <c r="E33" s="49">
        <v>2.5</v>
      </c>
      <c r="F33" s="103">
        <f t="shared" si="1"/>
        <v>100</v>
      </c>
    </row>
    <row r="34" spans="1:6" ht="48" customHeight="1" x14ac:dyDescent="0.25">
      <c r="A34" s="27" t="s">
        <v>54</v>
      </c>
      <c r="B34" s="13" t="s">
        <v>117</v>
      </c>
      <c r="C34" s="63"/>
      <c r="D34" s="49">
        <f>D35</f>
        <v>528.9</v>
      </c>
      <c r="E34" s="49">
        <f>E35</f>
        <v>528.9</v>
      </c>
      <c r="F34" s="103">
        <f t="shared" si="1"/>
        <v>100</v>
      </c>
    </row>
    <row r="35" spans="1:6" ht="48" customHeight="1" x14ac:dyDescent="0.25">
      <c r="A35" s="20" t="s">
        <v>44</v>
      </c>
      <c r="B35" s="13" t="s">
        <v>117</v>
      </c>
      <c r="C35" s="63">
        <v>200</v>
      </c>
      <c r="D35" s="49">
        <f>D36</f>
        <v>528.9</v>
      </c>
      <c r="E35" s="49">
        <f>E36</f>
        <v>528.9</v>
      </c>
      <c r="F35" s="103">
        <f t="shared" si="1"/>
        <v>100</v>
      </c>
    </row>
    <row r="36" spans="1:6" ht="48" customHeight="1" x14ac:dyDescent="0.25">
      <c r="A36" s="20" t="s">
        <v>45</v>
      </c>
      <c r="B36" s="13" t="s">
        <v>117</v>
      </c>
      <c r="C36" s="63">
        <v>240</v>
      </c>
      <c r="D36" s="49">
        <v>528.9</v>
      </c>
      <c r="E36" s="49">
        <v>528.9</v>
      </c>
      <c r="F36" s="103">
        <f t="shared" si="1"/>
        <v>100</v>
      </c>
    </row>
    <row r="37" spans="1:6" ht="41.25" customHeight="1" x14ac:dyDescent="0.25">
      <c r="A37" s="60" t="s">
        <v>94</v>
      </c>
      <c r="B37" s="14"/>
      <c r="C37" s="14"/>
      <c r="D37" s="84">
        <f>D38+D43+D57+D67+D71+D75+D81</f>
        <v>5539.1</v>
      </c>
      <c r="E37" s="84">
        <f>E38+E43+E57+E67+E71+E75+E81</f>
        <v>5510.6239999999998</v>
      </c>
      <c r="F37" s="91">
        <f t="shared" si="1"/>
        <v>99.485909263237701</v>
      </c>
    </row>
    <row r="38" spans="1:6" ht="32.25" customHeight="1" x14ac:dyDescent="0.25">
      <c r="A38" s="9" t="s">
        <v>38</v>
      </c>
      <c r="B38" s="21" t="s">
        <v>97</v>
      </c>
      <c r="C38" s="21"/>
      <c r="D38" s="84">
        <f t="shared" ref="D38:E41" si="2">D39</f>
        <v>766</v>
      </c>
      <c r="E38" s="84">
        <f t="shared" si="2"/>
        <v>765.6</v>
      </c>
      <c r="F38" s="91">
        <f t="shared" si="1"/>
        <v>99.947780678851174</v>
      </c>
    </row>
    <row r="39" spans="1:6" ht="30" customHeight="1" x14ac:dyDescent="0.25">
      <c r="A39" s="27" t="s">
        <v>105</v>
      </c>
      <c r="B39" s="13" t="s">
        <v>98</v>
      </c>
      <c r="C39" s="14"/>
      <c r="D39" s="49">
        <f t="shared" si="2"/>
        <v>766</v>
      </c>
      <c r="E39" s="49">
        <f t="shared" si="2"/>
        <v>765.6</v>
      </c>
      <c r="F39" s="103">
        <f t="shared" si="1"/>
        <v>99.947780678851174</v>
      </c>
    </row>
    <row r="40" spans="1:6" ht="47.25" x14ac:dyDescent="0.25">
      <c r="A40" s="20" t="s">
        <v>40</v>
      </c>
      <c r="B40" s="13" t="s">
        <v>72</v>
      </c>
      <c r="C40" s="14"/>
      <c r="D40" s="49">
        <f t="shared" si="2"/>
        <v>766</v>
      </c>
      <c r="E40" s="49">
        <f t="shared" si="2"/>
        <v>765.6</v>
      </c>
      <c r="F40" s="103">
        <f t="shared" si="1"/>
        <v>99.947780678851174</v>
      </c>
    </row>
    <row r="41" spans="1:6" ht="94.5" customHeight="1" x14ac:dyDescent="0.25">
      <c r="A41" s="20" t="s">
        <v>41</v>
      </c>
      <c r="B41" s="13" t="s">
        <v>72</v>
      </c>
      <c r="C41" s="14">
        <v>100</v>
      </c>
      <c r="D41" s="49">
        <f t="shared" si="2"/>
        <v>766</v>
      </c>
      <c r="E41" s="49">
        <f t="shared" si="2"/>
        <v>765.6</v>
      </c>
      <c r="F41" s="103">
        <f t="shared" si="1"/>
        <v>99.947780678851174</v>
      </c>
    </row>
    <row r="42" spans="1:6" ht="50.25" customHeight="1" x14ac:dyDescent="0.25">
      <c r="A42" s="20" t="s">
        <v>42</v>
      </c>
      <c r="B42" s="25" t="s">
        <v>72</v>
      </c>
      <c r="C42" s="14">
        <v>120</v>
      </c>
      <c r="D42" s="49">
        <v>766</v>
      </c>
      <c r="E42" s="49">
        <v>765.6</v>
      </c>
      <c r="F42" s="103">
        <f t="shared" si="1"/>
        <v>99.947780678851174</v>
      </c>
    </row>
    <row r="43" spans="1:6" x14ac:dyDescent="0.25">
      <c r="A43" s="60" t="s">
        <v>43</v>
      </c>
      <c r="B43" s="17" t="s">
        <v>71</v>
      </c>
      <c r="C43" s="18"/>
      <c r="D43" s="56">
        <f>D44+D54</f>
        <v>3110.1</v>
      </c>
      <c r="E43" s="56">
        <f>E44+E54</f>
        <v>3107.4399999999996</v>
      </c>
      <c r="F43" s="91">
        <f t="shared" si="1"/>
        <v>99.914472203466119</v>
      </c>
    </row>
    <row r="44" spans="1:6" ht="47.25" x14ac:dyDescent="0.25">
      <c r="A44" s="20" t="s">
        <v>40</v>
      </c>
      <c r="B44" s="13" t="s">
        <v>73</v>
      </c>
      <c r="C44" s="63"/>
      <c r="D44" s="49">
        <f>SUM(D45+D49+D51)</f>
        <v>3022.6</v>
      </c>
      <c r="E44" s="49">
        <f>SUM(E45+E49+E51)</f>
        <v>3019.9399999999996</v>
      </c>
      <c r="F44" s="103">
        <f t="shared" si="1"/>
        <v>99.911996294580817</v>
      </c>
    </row>
    <row r="45" spans="1:6" ht="96.75" customHeight="1" x14ac:dyDescent="0.25">
      <c r="A45" s="20" t="s">
        <v>41</v>
      </c>
      <c r="B45" s="13" t="s">
        <v>73</v>
      </c>
      <c r="C45" s="63">
        <v>100</v>
      </c>
      <c r="D45" s="85">
        <f>D46+D47</f>
        <v>2023.6</v>
      </c>
      <c r="E45" s="85">
        <f>E46+E47</f>
        <v>2022.8999999999999</v>
      </c>
      <c r="F45" s="103">
        <f t="shared" si="1"/>
        <v>99.965408183435457</v>
      </c>
    </row>
    <row r="46" spans="1:6" ht="48" customHeight="1" x14ac:dyDescent="0.25">
      <c r="A46" s="20" t="s">
        <v>42</v>
      </c>
      <c r="B46" s="13" t="s">
        <v>73</v>
      </c>
      <c r="C46" s="63">
        <v>120</v>
      </c>
      <c r="D46" s="85">
        <v>1856</v>
      </c>
      <c r="E46" s="85">
        <v>1855.3</v>
      </c>
      <c r="F46" s="103">
        <f t="shared" si="1"/>
        <v>99.962284482758619</v>
      </c>
    </row>
    <row r="47" spans="1:6" ht="66.75" customHeight="1" x14ac:dyDescent="0.25">
      <c r="A47" s="20" t="s">
        <v>123</v>
      </c>
      <c r="B47" s="25" t="s">
        <v>118</v>
      </c>
      <c r="C47" s="63">
        <v>100</v>
      </c>
      <c r="D47" s="85">
        <f>D48</f>
        <v>167.6</v>
      </c>
      <c r="E47" s="85">
        <f>E48</f>
        <v>167.6</v>
      </c>
      <c r="F47" s="103">
        <f t="shared" si="1"/>
        <v>100</v>
      </c>
    </row>
    <row r="48" spans="1:6" ht="48" customHeight="1" x14ac:dyDescent="0.25">
      <c r="A48" s="36" t="s">
        <v>42</v>
      </c>
      <c r="B48" s="29" t="s">
        <v>118</v>
      </c>
      <c r="C48" s="48">
        <v>120</v>
      </c>
      <c r="D48" s="85">
        <v>167.6</v>
      </c>
      <c r="E48" s="85">
        <v>167.6</v>
      </c>
      <c r="F48" s="103">
        <f t="shared" si="1"/>
        <v>100</v>
      </c>
    </row>
    <row r="49" spans="1:6" ht="47.25" x14ac:dyDescent="0.25">
      <c r="A49" s="20" t="s">
        <v>44</v>
      </c>
      <c r="B49" s="13" t="s">
        <v>73</v>
      </c>
      <c r="C49" s="63">
        <v>200</v>
      </c>
      <c r="D49" s="85">
        <f>D50</f>
        <v>981</v>
      </c>
      <c r="E49" s="85">
        <f>E50</f>
        <v>980.04</v>
      </c>
      <c r="F49" s="103">
        <f t="shared" si="1"/>
        <v>99.902140672782863</v>
      </c>
    </row>
    <row r="50" spans="1:6" ht="48.75" customHeight="1" x14ac:dyDescent="0.25">
      <c r="A50" s="20" t="s">
        <v>45</v>
      </c>
      <c r="B50" s="13" t="s">
        <v>73</v>
      </c>
      <c r="C50" s="14">
        <v>240</v>
      </c>
      <c r="D50" s="85">
        <v>981</v>
      </c>
      <c r="E50" s="85">
        <v>980.04</v>
      </c>
      <c r="F50" s="103">
        <f t="shared" si="1"/>
        <v>99.902140672782863</v>
      </c>
    </row>
    <row r="51" spans="1:6" x14ac:dyDescent="0.25">
      <c r="A51" s="20" t="s">
        <v>46</v>
      </c>
      <c r="B51" s="13" t="s">
        <v>73</v>
      </c>
      <c r="C51" s="63">
        <v>800</v>
      </c>
      <c r="D51" s="85">
        <f>D52</f>
        <v>18</v>
      </c>
      <c r="E51" s="85">
        <f>E52</f>
        <v>17</v>
      </c>
      <c r="F51" s="103">
        <f t="shared" si="1"/>
        <v>94.444444444444443</v>
      </c>
    </row>
    <row r="52" spans="1:6" ht="18.75" customHeight="1" x14ac:dyDescent="0.25">
      <c r="A52" s="20" t="s">
        <v>47</v>
      </c>
      <c r="B52" s="13" t="s">
        <v>73</v>
      </c>
      <c r="C52" s="63">
        <v>850</v>
      </c>
      <c r="D52" s="85">
        <v>18</v>
      </c>
      <c r="E52" s="85">
        <v>17</v>
      </c>
      <c r="F52" s="103">
        <f t="shared" si="1"/>
        <v>94.444444444444443</v>
      </c>
    </row>
    <row r="53" spans="1:6" ht="18" customHeight="1" x14ac:dyDescent="0.25">
      <c r="A53" s="20" t="s">
        <v>48</v>
      </c>
      <c r="B53" s="13" t="s">
        <v>71</v>
      </c>
      <c r="C53" s="63"/>
      <c r="D53" s="85">
        <f t="shared" ref="D53:E55" si="3">D54</f>
        <v>87.5</v>
      </c>
      <c r="E53" s="85">
        <f t="shared" si="3"/>
        <v>87.5</v>
      </c>
      <c r="F53" s="103">
        <f t="shared" si="1"/>
        <v>100</v>
      </c>
    </row>
    <row r="54" spans="1:6" ht="47.25" customHeight="1" x14ac:dyDescent="0.25">
      <c r="A54" s="20" t="s">
        <v>49</v>
      </c>
      <c r="B54" s="13" t="s">
        <v>71</v>
      </c>
      <c r="C54" s="18"/>
      <c r="D54" s="85">
        <f t="shared" si="3"/>
        <v>87.5</v>
      </c>
      <c r="E54" s="85">
        <f t="shared" si="3"/>
        <v>87.5</v>
      </c>
      <c r="F54" s="103">
        <f t="shared" si="1"/>
        <v>100</v>
      </c>
    </row>
    <row r="55" spans="1:6" ht="47.25" x14ac:dyDescent="0.25">
      <c r="A55" s="20" t="s">
        <v>44</v>
      </c>
      <c r="B55" s="25" t="s">
        <v>74</v>
      </c>
      <c r="C55" s="14">
        <v>200</v>
      </c>
      <c r="D55" s="85">
        <f t="shared" si="3"/>
        <v>87.5</v>
      </c>
      <c r="E55" s="85">
        <f t="shared" si="3"/>
        <v>87.5</v>
      </c>
      <c r="F55" s="103">
        <f t="shared" si="1"/>
        <v>100</v>
      </c>
    </row>
    <row r="56" spans="1:6" ht="50.25" customHeight="1" x14ac:dyDescent="0.25">
      <c r="A56" s="20" t="s">
        <v>45</v>
      </c>
      <c r="B56" s="25" t="s">
        <v>74</v>
      </c>
      <c r="C56" s="63">
        <v>240</v>
      </c>
      <c r="D56" s="49">
        <v>87.5</v>
      </c>
      <c r="E56" s="49">
        <v>87.5</v>
      </c>
      <c r="F56" s="103">
        <f t="shared" si="1"/>
        <v>100</v>
      </c>
    </row>
    <row r="57" spans="1:6" ht="31.5" x14ac:dyDescent="0.25">
      <c r="A57" s="60" t="s">
        <v>65</v>
      </c>
      <c r="B57" s="17" t="s">
        <v>79</v>
      </c>
      <c r="C57" s="18"/>
      <c r="D57" s="56">
        <f>D58</f>
        <v>932.4</v>
      </c>
      <c r="E57" s="56">
        <f>E58</f>
        <v>932.14400000000001</v>
      </c>
      <c r="F57" s="91">
        <f t="shared" si="1"/>
        <v>99.972543972543974</v>
      </c>
    </row>
    <row r="58" spans="1:6" ht="47.25" x14ac:dyDescent="0.25">
      <c r="A58" s="20" t="s">
        <v>40</v>
      </c>
      <c r="B58" s="13" t="s">
        <v>79</v>
      </c>
      <c r="C58" s="63"/>
      <c r="D58" s="49">
        <f>D59+D63+D65</f>
        <v>932.4</v>
      </c>
      <c r="E58" s="49">
        <f>E59+E63+E65</f>
        <v>932.14400000000001</v>
      </c>
      <c r="F58" s="103">
        <f t="shared" si="1"/>
        <v>99.972543972543974</v>
      </c>
    </row>
    <row r="59" spans="1:6" ht="97.5" customHeight="1" x14ac:dyDescent="0.25">
      <c r="A59" s="20" t="s">
        <v>41</v>
      </c>
      <c r="B59" s="13" t="s">
        <v>79</v>
      </c>
      <c r="C59" s="63">
        <v>100</v>
      </c>
      <c r="D59" s="49">
        <f>D60+D61</f>
        <v>901.1</v>
      </c>
      <c r="E59" s="49">
        <f>E60+E61</f>
        <v>901.1</v>
      </c>
      <c r="F59" s="103">
        <f t="shared" si="1"/>
        <v>100</v>
      </c>
    </row>
    <row r="60" spans="1:6" ht="47.25" x14ac:dyDescent="0.25">
      <c r="A60" s="20" t="s">
        <v>42</v>
      </c>
      <c r="B60" s="25" t="s">
        <v>87</v>
      </c>
      <c r="C60" s="63">
        <v>120</v>
      </c>
      <c r="D60" s="85">
        <v>862</v>
      </c>
      <c r="E60" s="85">
        <v>862</v>
      </c>
      <c r="F60" s="103">
        <f t="shared" si="1"/>
        <v>100</v>
      </c>
    </row>
    <row r="61" spans="1:6" ht="67.5" customHeight="1" x14ac:dyDescent="0.25">
      <c r="A61" s="20" t="s">
        <v>123</v>
      </c>
      <c r="B61" s="25" t="s">
        <v>118</v>
      </c>
      <c r="C61" s="63">
        <v>100</v>
      </c>
      <c r="D61" s="85">
        <f>D62</f>
        <v>39.1</v>
      </c>
      <c r="E61" s="85">
        <f>E62</f>
        <v>39.1</v>
      </c>
      <c r="F61" s="103">
        <f t="shared" si="1"/>
        <v>100</v>
      </c>
    </row>
    <row r="62" spans="1:6" ht="47.25" x14ac:dyDescent="0.25">
      <c r="A62" s="20" t="s">
        <v>42</v>
      </c>
      <c r="B62" s="25" t="s">
        <v>118</v>
      </c>
      <c r="C62" s="63">
        <v>120</v>
      </c>
      <c r="D62" s="85">
        <v>39.1</v>
      </c>
      <c r="E62" s="85">
        <v>39.1</v>
      </c>
      <c r="F62" s="103">
        <f t="shared" si="1"/>
        <v>100</v>
      </c>
    </row>
    <row r="63" spans="1:6" ht="47.25" x14ac:dyDescent="0.25">
      <c r="A63" s="27" t="s">
        <v>44</v>
      </c>
      <c r="B63" s="25" t="s">
        <v>87</v>
      </c>
      <c r="C63" s="63">
        <v>200</v>
      </c>
      <c r="D63" s="49">
        <f>D64</f>
        <v>31.3</v>
      </c>
      <c r="E63" s="49">
        <f>E64</f>
        <v>31.044</v>
      </c>
      <c r="F63" s="103">
        <f t="shared" si="1"/>
        <v>99.182108626198087</v>
      </c>
    </row>
    <row r="64" spans="1:6" ht="45.75" customHeight="1" x14ac:dyDescent="0.25">
      <c r="A64" s="27" t="s">
        <v>45</v>
      </c>
      <c r="B64" s="25" t="s">
        <v>87</v>
      </c>
      <c r="C64" s="63">
        <v>240</v>
      </c>
      <c r="D64" s="85">
        <v>31.3</v>
      </c>
      <c r="E64" s="85">
        <v>31.044</v>
      </c>
      <c r="F64" s="103">
        <f t="shared" si="1"/>
        <v>99.182108626198087</v>
      </c>
    </row>
    <row r="65" spans="1:6" ht="18" hidden="1" customHeight="1" x14ac:dyDescent="0.25">
      <c r="A65" s="20" t="s">
        <v>46</v>
      </c>
      <c r="B65" s="25" t="s">
        <v>87</v>
      </c>
      <c r="C65" s="63">
        <v>800</v>
      </c>
      <c r="D65" s="85">
        <f>D66</f>
        <v>0</v>
      </c>
      <c r="E65" s="85">
        <f>E66</f>
        <v>0</v>
      </c>
      <c r="F65" s="103" t="e">
        <f t="shared" ref="F65:F87" si="4">E65/D65*100</f>
        <v>#DIV/0!</v>
      </c>
    </row>
    <row r="66" spans="1:6" ht="18" hidden="1" customHeight="1" x14ac:dyDescent="0.25">
      <c r="A66" s="20" t="s">
        <v>47</v>
      </c>
      <c r="B66" s="25" t="s">
        <v>87</v>
      </c>
      <c r="C66" s="63">
        <v>850</v>
      </c>
      <c r="D66" s="85">
        <v>0</v>
      </c>
      <c r="E66" s="85">
        <v>0</v>
      </c>
      <c r="F66" s="103" t="e">
        <f t="shared" si="4"/>
        <v>#DIV/0!</v>
      </c>
    </row>
    <row r="67" spans="1:6" ht="31.5" x14ac:dyDescent="0.25">
      <c r="A67" s="9" t="s">
        <v>66</v>
      </c>
      <c r="B67" s="30" t="s">
        <v>88</v>
      </c>
      <c r="C67" s="14"/>
      <c r="D67" s="56">
        <f t="shared" ref="D67:E69" si="5">D68</f>
        <v>111</v>
      </c>
      <c r="E67" s="56">
        <f t="shared" si="5"/>
        <v>111</v>
      </c>
      <c r="F67" s="91">
        <f t="shared" si="4"/>
        <v>100</v>
      </c>
    </row>
    <row r="68" spans="1:6" ht="63" x14ac:dyDescent="0.25">
      <c r="A68" s="20" t="s">
        <v>67</v>
      </c>
      <c r="B68" s="29" t="s">
        <v>88</v>
      </c>
      <c r="C68" s="21"/>
      <c r="D68" s="49">
        <f t="shared" si="5"/>
        <v>111</v>
      </c>
      <c r="E68" s="49">
        <f t="shared" si="5"/>
        <v>111</v>
      </c>
      <c r="F68" s="103">
        <f t="shared" si="4"/>
        <v>100</v>
      </c>
    </row>
    <row r="69" spans="1:6" x14ac:dyDescent="0.25">
      <c r="A69" s="20" t="s">
        <v>68</v>
      </c>
      <c r="B69" s="29" t="s">
        <v>89</v>
      </c>
      <c r="C69" s="63">
        <v>500</v>
      </c>
      <c r="D69" s="85">
        <f t="shared" si="5"/>
        <v>111</v>
      </c>
      <c r="E69" s="85">
        <f t="shared" si="5"/>
        <v>111</v>
      </c>
      <c r="F69" s="103">
        <f t="shared" si="4"/>
        <v>100</v>
      </c>
    </row>
    <row r="70" spans="1:6" x14ac:dyDescent="0.25">
      <c r="A70" s="20" t="s">
        <v>69</v>
      </c>
      <c r="B70" s="29" t="s">
        <v>89</v>
      </c>
      <c r="C70" s="63">
        <v>540</v>
      </c>
      <c r="D70" s="49">
        <v>111</v>
      </c>
      <c r="E70" s="49">
        <v>111</v>
      </c>
      <c r="F70" s="103">
        <f t="shared" si="4"/>
        <v>100</v>
      </c>
    </row>
    <row r="71" spans="1:6" x14ac:dyDescent="0.25">
      <c r="A71" s="9" t="s">
        <v>50</v>
      </c>
      <c r="B71" s="28" t="s">
        <v>71</v>
      </c>
      <c r="C71" s="21"/>
      <c r="D71" s="56">
        <f t="shared" ref="D71:E73" si="6">D72</f>
        <v>25</v>
      </c>
      <c r="E71" s="56">
        <f t="shared" si="6"/>
        <v>0</v>
      </c>
      <c r="F71" s="91">
        <f t="shared" si="4"/>
        <v>0</v>
      </c>
    </row>
    <row r="72" spans="1:6" ht="47.25" x14ac:dyDescent="0.25">
      <c r="A72" s="20" t="s">
        <v>104</v>
      </c>
      <c r="B72" s="13" t="s">
        <v>75</v>
      </c>
      <c r="C72" s="63"/>
      <c r="D72" s="49">
        <f t="shared" si="6"/>
        <v>25</v>
      </c>
      <c r="E72" s="49">
        <f t="shared" si="6"/>
        <v>0</v>
      </c>
      <c r="F72" s="103">
        <f t="shared" si="4"/>
        <v>0</v>
      </c>
    </row>
    <row r="73" spans="1:6" x14ac:dyDescent="0.25">
      <c r="A73" s="20" t="s">
        <v>46</v>
      </c>
      <c r="B73" s="13" t="s">
        <v>75</v>
      </c>
      <c r="C73" s="63">
        <v>800</v>
      </c>
      <c r="D73" s="49">
        <f t="shared" si="6"/>
        <v>25</v>
      </c>
      <c r="E73" s="49">
        <f t="shared" si="6"/>
        <v>0</v>
      </c>
      <c r="F73" s="103">
        <f t="shared" si="4"/>
        <v>0</v>
      </c>
    </row>
    <row r="74" spans="1:6" x14ac:dyDescent="0.25">
      <c r="A74" s="20" t="s">
        <v>51</v>
      </c>
      <c r="B74" s="13" t="s">
        <v>75</v>
      </c>
      <c r="C74" s="63">
        <v>870</v>
      </c>
      <c r="D74" s="49">
        <v>25</v>
      </c>
      <c r="E74" s="49">
        <v>0</v>
      </c>
      <c r="F74" s="103">
        <f t="shared" si="4"/>
        <v>0</v>
      </c>
    </row>
    <row r="75" spans="1:6" x14ac:dyDescent="0.25">
      <c r="A75" s="60" t="s">
        <v>95</v>
      </c>
      <c r="B75" s="17" t="s">
        <v>79</v>
      </c>
      <c r="C75" s="21"/>
      <c r="D75" s="56">
        <f>D76</f>
        <v>460.6</v>
      </c>
      <c r="E75" s="56">
        <f>E76</f>
        <v>460.6</v>
      </c>
      <c r="F75" s="91">
        <f t="shared" si="4"/>
        <v>100</v>
      </c>
    </row>
    <row r="76" spans="1:6" ht="48.75" customHeight="1" x14ac:dyDescent="0.25">
      <c r="A76" s="27" t="s">
        <v>56</v>
      </c>
      <c r="B76" s="29" t="s">
        <v>80</v>
      </c>
      <c r="C76" s="14"/>
      <c r="D76" s="49">
        <f>D77+D79</f>
        <v>460.6</v>
      </c>
      <c r="E76" s="49">
        <f>E77+E79</f>
        <v>460.6</v>
      </c>
      <c r="F76" s="103">
        <f t="shared" si="4"/>
        <v>100</v>
      </c>
    </row>
    <row r="77" spans="1:6" ht="95.25" customHeight="1" x14ac:dyDescent="0.25">
      <c r="A77" s="20" t="s">
        <v>41</v>
      </c>
      <c r="B77" s="29" t="s">
        <v>80</v>
      </c>
      <c r="C77" s="14">
        <v>100</v>
      </c>
      <c r="D77" s="49">
        <f>D78</f>
        <v>389.5</v>
      </c>
      <c r="E77" s="49">
        <f>E78</f>
        <v>389.5</v>
      </c>
      <c r="F77" s="103">
        <f t="shared" si="4"/>
        <v>100</v>
      </c>
    </row>
    <row r="78" spans="1:6" ht="47.25" x14ac:dyDescent="0.25">
      <c r="A78" s="20" t="s">
        <v>42</v>
      </c>
      <c r="B78" s="29" t="s">
        <v>80</v>
      </c>
      <c r="C78" s="14">
        <v>120</v>
      </c>
      <c r="D78" s="49">
        <v>389.5</v>
      </c>
      <c r="E78" s="49">
        <v>389.5</v>
      </c>
      <c r="F78" s="103">
        <f t="shared" si="4"/>
        <v>100</v>
      </c>
    </row>
    <row r="79" spans="1:6" ht="47.25" x14ac:dyDescent="0.25">
      <c r="A79" s="20" t="s">
        <v>44</v>
      </c>
      <c r="B79" s="29" t="s">
        <v>80</v>
      </c>
      <c r="C79" s="63">
        <v>200</v>
      </c>
      <c r="D79" s="49">
        <f>D80</f>
        <v>71.099999999999994</v>
      </c>
      <c r="E79" s="49">
        <f>E80</f>
        <v>71.099999999999994</v>
      </c>
      <c r="F79" s="103">
        <f t="shared" si="4"/>
        <v>100</v>
      </c>
    </row>
    <row r="80" spans="1:6" ht="46.5" customHeight="1" x14ac:dyDescent="0.25">
      <c r="A80" s="20" t="s">
        <v>45</v>
      </c>
      <c r="B80" s="29" t="s">
        <v>80</v>
      </c>
      <c r="C80" s="14">
        <v>240</v>
      </c>
      <c r="D80" s="49">
        <v>71.099999999999994</v>
      </c>
      <c r="E80" s="49">
        <v>71.099999999999994</v>
      </c>
      <c r="F80" s="103">
        <f t="shared" si="4"/>
        <v>100</v>
      </c>
    </row>
    <row r="81" spans="1:6" ht="18" customHeight="1" x14ac:dyDescent="0.25">
      <c r="A81" s="9" t="s">
        <v>17</v>
      </c>
      <c r="B81" s="17" t="s">
        <v>71</v>
      </c>
      <c r="C81" s="18"/>
      <c r="D81" s="56">
        <f>D82</f>
        <v>134</v>
      </c>
      <c r="E81" s="56">
        <f>E82</f>
        <v>133.84</v>
      </c>
      <c r="F81" s="91">
        <f t="shared" si="4"/>
        <v>99.880597014925371</v>
      </c>
    </row>
    <row r="82" spans="1:6" ht="63" x14ac:dyDescent="0.25">
      <c r="A82" s="20" t="s">
        <v>99</v>
      </c>
      <c r="B82" s="13" t="s">
        <v>76</v>
      </c>
      <c r="C82" s="63"/>
      <c r="D82" s="49">
        <f>D83+D85</f>
        <v>134</v>
      </c>
      <c r="E82" s="49">
        <f>E83+E85</f>
        <v>133.84</v>
      </c>
      <c r="F82" s="103">
        <f t="shared" si="4"/>
        <v>99.880597014925371</v>
      </c>
    </row>
    <row r="83" spans="1:6" ht="47.25" x14ac:dyDescent="0.25">
      <c r="A83" s="20" t="s">
        <v>44</v>
      </c>
      <c r="B83" s="13" t="s">
        <v>76</v>
      </c>
      <c r="C83" s="14">
        <v>200</v>
      </c>
      <c r="D83" s="85">
        <f>D84</f>
        <v>129</v>
      </c>
      <c r="E83" s="85">
        <f>E84</f>
        <v>128.84</v>
      </c>
      <c r="F83" s="103">
        <f t="shared" si="4"/>
        <v>99.875968992248062</v>
      </c>
    </row>
    <row r="84" spans="1:6" ht="48" customHeight="1" x14ac:dyDescent="0.25">
      <c r="A84" s="20" t="s">
        <v>45</v>
      </c>
      <c r="B84" s="13" t="s">
        <v>76</v>
      </c>
      <c r="C84" s="14">
        <v>240</v>
      </c>
      <c r="D84" s="85">
        <v>129</v>
      </c>
      <c r="E84" s="85">
        <v>128.84</v>
      </c>
      <c r="F84" s="103">
        <f t="shared" si="4"/>
        <v>99.875968992248062</v>
      </c>
    </row>
    <row r="85" spans="1:6" ht="30.75" customHeight="1" x14ac:dyDescent="0.25">
      <c r="A85" s="46" t="s">
        <v>119</v>
      </c>
      <c r="B85" s="58" t="s">
        <v>76</v>
      </c>
      <c r="C85" s="32" t="s">
        <v>121</v>
      </c>
      <c r="D85" s="85">
        <f>D86</f>
        <v>5</v>
      </c>
      <c r="E85" s="85">
        <f>E86</f>
        <v>5</v>
      </c>
      <c r="F85" s="103">
        <f t="shared" si="4"/>
        <v>100</v>
      </c>
    </row>
    <row r="86" spans="1:6" ht="46.5" customHeight="1" x14ac:dyDescent="0.25">
      <c r="A86" s="46" t="s">
        <v>120</v>
      </c>
      <c r="B86" s="58" t="s">
        <v>76</v>
      </c>
      <c r="C86" s="32" t="s">
        <v>122</v>
      </c>
      <c r="D86" s="85">
        <v>5</v>
      </c>
      <c r="E86" s="85">
        <v>5</v>
      </c>
      <c r="F86" s="103">
        <f t="shared" si="4"/>
        <v>100</v>
      </c>
    </row>
    <row r="87" spans="1:6" x14ac:dyDescent="0.25">
      <c r="A87" s="9" t="s">
        <v>96</v>
      </c>
      <c r="B87" s="30"/>
      <c r="C87" s="31"/>
      <c r="D87" s="92">
        <f>D7+D37</f>
        <v>9904.2999999999993</v>
      </c>
      <c r="E87" s="92">
        <f>E7+E37</f>
        <v>9874.3590000000004</v>
      </c>
      <c r="F87" s="91">
        <f t="shared" si="4"/>
        <v>99.69769695990631</v>
      </c>
    </row>
  </sheetData>
  <mergeCells count="8">
    <mergeCell ref="D1:F1"/>
    <mergeCell ref="A3:F3"/>
    <mergeCell ref="A4:A5"/>
    <mergeCell ref="B4:B5"/>
    <mergeCell ref="C4:C5"/>
    <mergeCell ref="D4:D5"/>
    <mergeCell ref="E4:E5"/>
    <mergeCell ref="F4:F5"/>
  </mergeCells>
  <pageMargins left="0.7" right="0.7" top="0.75" bottom="0.75" header="0.3" footer="0.3"/>
  <pageSetup paperSize="9" scale="8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D30"/>
  <sheetViews>
    <sheetView tabSelected="1" workbookViewId="0">
      <selection activeCell="P1" sqref="P1"/>
    </sheetView>
  </sheetViews>
  <sheetFormatPr defaultColWidth="9.140625" defaultRowHeight="15.75" x14ac:dyDescent="0.25"/>
  <cols>
    <col min="1" max="1" width="58.42578125" style="2" customWidth="1"/>
    <col min="2" max="2" width="9.28515625" style="3" customWidth="1"/>
    <col min="3" max="3" width="10" style="2" customWidth="1"/>
    <col min="4" max="4" width="15.140625" style="2" customWidth="1"/>
    <col min="5" max="5" width="12" style="2" customWidth="1"/>
    <col min="6" max="16384" width="9.140625" style="2"/>
  </cols>
  <sheetData>
    <row r="1" spans="1:4" ht="96" customHeight="1" x14ac:dyDescent="0.25">
      <c r="B1" s="127" t="s">
        <v>139</v>
      </c>
      <c r="C1" s="128"/>
      <c r="D1" s="128"/>
    </row>
    <row r="2" spans="1:4" ht="18" customHeight="1" x14ac:dyDescent="0.25">
      <c r="B2" s="65"/>
      <c r="C2" s="80"/>
      <c r="D2" s="80"/>
    </row>
    <row r="3" spans="1:4" ht="38.25" customHeight="1" x14ac:dyDescent="0.25">
      <c r="A3" s="114" t="s">
        <v>126</v>
      </c>
      <c r="B3" s="114"/>
      <c r="C3" s="114"/>
      <c r="D3" s="114"/>
    </row>
    <row r="4" spans="1:4" ht="17.45" customHeight="1" x14ac:dyDescent="0.25">
      <c r="A4" s="115" t="s">
        <v>0</v>
      </c>
      <c r="B4" s="117" t="s">
        <v>1</v>
      </c>
      <c r="C4" s="118" t="s">
        <v>2</v>
      </c>
      <c r="D4" s="70" t="s">
        <v>128</v>
      </c>
    </row>
    <row r="5" spans="1:4" ht="21" customHeight="1" x14ac:dyDescent="0.25">
      <c r="A5" s="115"/>
      <c r="B5" s="117"/>
      <c r="C5" s="118"/>
      <c r="D5" s="71" t="s">
        <v>127</v>
      </c>
    </row>
    <row r="6" spans="1:4" ht="15.75" customHeight="1" x14ac:dyDescent="0.25">
      <c r="A6" s="61">
        <v>1</v>
      </c>
      <c r="B6" s="62" t="s">
        <v>135</v>
      </c>
      <c r="C6" s="72">
        <v>3</v>
      </c>
      <c r="D6" s="71">
        <v>4</v>
      </c>
    </row>
    <row r="7" spans="1:4" ht="18.75" customHeight="1" x14ac:dyDescent="0.25">
      <c r="A7" s="37" t="s">
        <v>3</v>
      </c>
      <c r="B7" s="38" t="s">
        <v>4</v>
      </c>
      <c r="C7" s="38" t="s">
        <v>5</v>
      </c>
      <c r="D7" s="95">
        <f>D8+D9+D10+D11+D12+D13</f>
        <v>5581.433</v>
      </c>
    </row>
    <row r="8" spans="1:4" ht="48.6" customHeight="1" x14ac:dyDescent="0.25">
      <c r="A8" s="39" t="s">
        <v>6</v>
      </c>
      <c r="B8" s="40" t="s">
        <v>7</v>
      </c>
      <c r="C8" s="40" t="s">
        <v>8</v>
      </c>
      <c r="D8" s="98">
        <v>765.63300000000004</v>
      </c>
    </row>
    <row r="9" spans="1:4" ht="64.5" customHeight="1" x14ac:dyDescent="0.25">
      <c r="A9" s="39" t="s">
        <v>9</v>
      </c>
      <c r="B9" s="40" t="s">
        <v>4</v>
      </c>
      <c r="C9" s="40" t="s">
        <v>10</v>
      </c>
      <c r="D9" s="98">
        <v>932.2</v>
      </c>
    </row>
    <row r="10" spans="1:4" ht="63" customHeight="1" x14ac:dyDescent="0.25">
      <c r="A10" s="39" t="s">
        <v>11</v>
      </c>
      <c r="B10" s="40" t="s">
        <v>4</v>
      </c>
      <c r="C10" s="40" t="s">
        <v>12</v>
      </c>
      <c r="D10" s="98">
        <v>3107.4</v>
      </c>
    </row>
    <row r="11" spans="1:4" ht="51.6" customHeight="1" x14ac:dyDescent="0.25">
      <c r="A11" s="39" t="s">
        <v>13</v>
      </c>
      <c r="B11" s="40" t="s">
        <v>4</v>
      </c>
      <c r="C11" s="40" t="s">
        <v>14</v>
      </c>
      <c r="D11" s="98">
        <v>111</v>
      </c>
    </row>
    <row r="12" spans="1:4" ht="18.75" hidden="1" customHeight="1" x14ac:dyDescent="0.25">
      <c r="A12" s="39" t="s">
        <v>16</v>
      </c>
      <c r="B12" s="40" t="s">
        <v>4</v>
      </c>
      <c r="C12" s="40">
        <v>11</v>
      </c>
      <c r="D12" s="98">
        <v>0</v>
      </c>
    </row>
    <row r="13" spans="1:4" ht="24.95" customHeight="1" x14ac:dyDescent="0.25">
      <c r="A13" s="39" t="s">
        <v>17</v>
      </c>
      <c r="B13" s="40" t="s">
        <v>4</v>
      </c>
      <c r="C13" s="40">
        <v>13</v>
      </c>
      <c r="D13" s="98">
        <v>665.2</v>
      </c>
    </row>
    <row r="14" spans="1:4" ht="21" customHeight="1" x14ac:dyDescent="0.25">
      <c r="A14" s="41" t="s">
        <v>18</v>
      </c>
      <c r="B14" s="42" t="s">
        <v>19</v>
      </c>
      <c r="C14" s="42" t="s">
        <v>5</v>
      </c>
      <c r="D14" s="95">
        <f>D15</f>
        <v>460.6</v>
      </c>
    </row>
    <row r="15" spans="1:4" ht="21.75" customHeight="1" x14ac:dyDescent="0.25">
      <c r="A15" s="39" t="s">
        <v>20</v>
      </c>
      <c r="B15" s="40" t="s">
        <v>19</v>
      </c>
      <c r="C15" s="40" t="s">
        <v>10</v>
      </c>
      <c r="D15" s="98">
        <v>460.6</v>
      </c>
    </row>
    <row r="16" spans="1:4" ht="31.5" x14ac:dyDescent="0.25">
      <c r="A16" s="41" t="s">
        <v>21</v>
      </c>
      <c r="B16" s="42" t="s">
        <v>10</v>
      </c>
      <c r="C16" s="42" t="s">
        <v>5</v>
      </c>
      <c r="D16" s="95">
        <f>D17</f>
        <v>224.541</v>
      </c>
    </row>
    <row r="17" spans="1:4" ht="47.25" x14ac:dyDescent="0.25">
      <c r="A17" s="39" t="s">
        <v>22</v>
      </c>
      <c r="B17" s="40" t="s">
        <v>10</v>
      </c>
      <c r="C17" s="40">
        <v>10</v>
      </c>
      <c r="D17" s="98">
        <v>224.541</v>
      </c>
    </row>
    <row r="18" spans="1:4" ht="46.5" customHeight="1" x14ac:dyDescent="0.25">
      <c r="A18" s="9" t="s">
        <v>23</v>
      </c>
      <c r="B18" s="38" t="s">
        <v>24</v>
      </c>
      <c r="C18" s="38" t="s">
        <v>5</v>
      </c>
      <c r="D18" s="95">
        <f>D19</f>
        <v>3572.6</v>
      </c>
    </row>
    <row r="19" spans="1:4" ht="21" customHeight="1" x14ac:dyDescent="0.25">
      <c r="A19" s="44" t="s">
        <v>25</v>
      </c>
      <c r="B19" s="43" t="s">
        <v>24</v>
      </c>
      <c r="C19" s="43" t="s">
        <v>10</v>
      </c>
      <c r="D19" s="98">
        <v>3572.6</v>
      </c>
    </row>
    <row r="20" spans="1:4" ht="20.100000000000001" customHeight="1" x14ac:dyDescent="0.25">
      <c r="A20" s="9" t="s">
        <v>26</v>
      </c>
      <c r="B20" s="38" t="s">
        <v>15</v>
      </c>
      <c r="C20" s="38" t="s">
        <v>5</v>
      </c>
      <c r="D20" s="95">
        <f>D21</f>
        <v>26</v>
      </c>
    </row>
    <row r="21" spans="1:4" ht="20.100000000000001" customHeight="1" x14ac:dyDescent="0.25">
      <c r="A21" s="20" t="s">
        <v>27</v>
      </c>
      <c r="B21" s="67" t="s">
        <v>15</v>
      </c>
      <c r="C21" s="32" t="s">
        <v>15</v>
      </c>
      <c r="D21" s="98">
        <v>26</v>
      </c>
    </row>
    <row r="22" spans="1:4" ht="18" customHeight="1" x14ac:dyDescent="0.25">
      <c r="A22" s="9" t="s">
        <v>28</v>
      </c>
      <c r="B22" s="45" t="s">
        <v>29</v>
      </c>
      <c r="C22" s="45" t="s">
        <v>5</v>
      </c>
      <c r="D22" s="95">
        <f>D23</f>
        <v>9.1999999999999993</v>
      </c>
    </row>
    <row r="23" spans="1:4" x14ac:dyDescent="0.25">
      <c r="A23" s="20" t="s">
        <v>30</v>
      </c>
      <c r="B23" s="43" t="s">
        <v>29</v>
      </c>
      <c r="C23" s="43" t="s">
        <v>19</v>
      </c>
      <c r="D23" s="98">
        <v>9.1999999999999993</v>
      </c>
    </row>
    <row r="24" spans="1:4" ht="17.25" customHeight="1" x14ac:dyDescent="0.25">
      <c r="A24" s="132" t="s">
        <v>31</v>
      </c>
      <c r="B24" s="132"/>
      <c r="C24" s="132"/>
      <c r="D24" s="95">
        <f>D7+D14+D16+D18+D20+D22</f>
        <v>9874.3740000000016</v>
      </c>
    </row>
    <row r="26" spans="1:4" x14ac:dyDescent="0.25">
      <c r="A26" s="4"/>
    </row>
    <row r="30" spans="1:4" x14ac:dyDescent="0.25">
      <c r="B30" s="2"/>
      <c r="D30" s="5"/>
    </row>
  </sheetData>
  <mergeCells count="6">
    <mergeCell ref="A24:C24"/>
    <mergeCell ref="B1:D1"/>
    <mergeCell ref="A3:D3"/>
    <mergeCell ref="A4:A5"/>
    <mergeCell ref="B4:B5"/>
    <mergeCell ref="C4:C5"/>
  </mergeCells>
  <pageMargins left="0.70866141732283472" right="0.70866141732283472" top="0.74803149606299213" bottom="0.74803149606299213" header="0.31496062992125984" footer="0.31496062992125984"/>
  <pageSetup paperSize="9" scale="96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F28"/>
  <sheetViews>
    <sheetView view="pageBreakPreview" zoomScale="60" zoomScaleNormal="100" workbookViewId="0">
      <selection activeCell="N16" sqref="N16"/>
    </sheetView>
  </sheetViews>
  <sheetFormatPr defaultColWidth="9.140625" defaultRowHeight="15.75" x14ac:dyDescent="0.25"/>
  <cols>
    <col min="1" max="1" width="54.85546875" style="2" customWidth="1"/>
    <col min="2" max="2" width="7.28515625" style="3" customWidth="1"/>
    <col min="3" max="3" width="7" style="2" customWidth="1"/>
    <col min="4" max="4" width="14.85546875" style="2" customWidth="1"/>
    <col min="5" max="5" width="13" style="108" customWidth="1"/>
    <col min="6" max="6" width="13.5703125" style="108" customWidth="1"/>
    <col min="7" max="7" width="12" style="2" customWidth="1"/>
    <col min="8" max="16384" width="9.140625" style="2"/>
  </cols>
  <sheetData>
    <row r="1" spans="1:6" x14ac:dyDescent="0.25">
      <c r="B1" s="134" t="s">
        <v>136</v>
      </c>
      <c r="C1" s="135"/>
      <c r="D1" s="135"/>
      <c r="E1" s="135"/>
      <c r="F1" s="135"/>
    </row>
    <row r="2" spans="1:6" x14ac:dyDescent="0.25">
      <c r="B2" s="65"/>
      <c r="C2" s="80"/>
      <c r="D2" s="80"/>
      <c r="E2" s="106"/>
      <c r="F2" s="106"/>
    </row>
    <row r="3" spans="1:6" ht="38.25" customHeight="1" x14ac:dyDescent="0.25">
      <c r="A3" s="114" t="s">
        <v>126</v>
      </c>
      <c r="B3" s="114"/>
      <c r="C3" s="114"/>
      <c r="D3" s="114"/>
      <c r="E3" s="114"/>
      <c r="F3" s="114"/>
    </row>
    <row r="4" spans="1:6" ht="17.45" customHeight="1" x14ac:dyDescent="0.25">
      <c r="A4" s="115" t="s">
        <v>0</v>
      </c>
      <c r="B4" s="117" t="s">
        <v>1</v>
      </c>
      <c r="C4" s="115" t="s">
        <v>2</v>
      </c>
      <c r="D4" s="122" t="s">
        <v>131</v>
      </c>
      <c r="E4" s="122" t="s">
        <v>132</v>
      </c>
      <c r="F4" s="122" t="s">
        <v>133</v>
      </c>
    </row>
    <row r="5" spans="1:6" ht="38.25" customHeight="1" x14ac:dyDescent="0.25">
      <c r="A5" s="115"/>
      <c r="B5" s="117"/>
      <c r="C5" s="115"/>
      <c r="D5" s="136"/>
      <c r="E5" s="123"/>
      <c r="F5" s="123"/>
    </row>
    <row r="6" spans="1:6" ht="16.5" customHeight="1" x14ac:dyDescent="0.25">
      <c r="A6" s="61">
        <v>1</v>
      </c>
      <c r="B6" s="62" t="s">
        <v>135</v>
      </c>
      <c r="C6" s="61">
        <v>3</v>
      </c>
      <c r="D6" s="78">
        <v>4</v>
      </c>
      <c r="E6" s="88">
        <v>5</v>
      </c>
      <c r="F6" s="88">
        <v>6</v>
      </c>
    </row>
    <row r="7" spans="1:6" ht="18.75" customHeight="1" x14ac:dyDescent="0.25">
      <c r="A7" s="93" t="s">
        <v>3</v>
      </c>
      <c r="B7" s="94" t="s">
        <v>4</v>
      </c>
      <c r="C7" s="94"/>
      <c r="D7" s="95">
        <v>5609.9</v>
      </c>
      <c r="E7" s="95">
        <f>E8+E9+E10+E11+E12+E13</f>
        <v>5581.433</v>
      </c>
      <c r="F7" s="95">
        <f>E7/D7*100</f>
        <v>99.49255779960427</v>
      </c>
    </row>
    <row r="8" spans="1:6" ht="48.6" customHeight="1" x14ac:dyDescent="0.25">
      <c r="A8" s="96" t="s">
        <v>6</v>
      </c>
      <c r="B8" s="97" t="s">
        <v>7</v>
      </c>
      <c r="C8" s="97" t="s">
        <v>8</v>
      </c>
      <c r="D8" s="98">
        <v>766</v>
      </c>
      <c r="E8" s="98">
        <v>765.63300000000004</v>
      </c>
      <c r="F8" s="98">
        <f t="shared" ref="F8:F24" si="0">E8/D8*100</f>
        <v>99.952088772845954</v>
      </c>
    </row>
    <row r="9" spans="1:6" ht="64.5" customHeight="1" x14ac:dyDescent="0.25">
      <c r="A9" s="96" t="s">
        <v>9</v>
      </c>
      <c r="B9" s="97" t="s">
        <v>4</v>
      </c>
      <c r="C9" s="97" t="s">
        <v>10</v>
      </c>
      <c r="D9" s="98">
        <v>932.4</v>
      </c>
      <c r="E9" s="98">
        <v>932.2</v>
      </c>
      <c r="F9" s="98">
        <f t="shared" si="0"/>
        <v>99.978549978549992</v>
      </c>
    </row>
    <row r="10" spans="1:6" ht="63" customHeight="1" x14ac:dyDescent="0.25">
      <c r="A10" s="96" t="s">
        <v>11</v>
      </c>
      <c r="B10" s="97" t="s">
        <v>4</v>
      </c>
      <c r="C10" s="97" t="s">
        <v>12</v>
      </c>
      <c r="D10" s="98">
        <v>3110.1</v>
      </c>
      <c r="E10" s="98">
        <v>3107.4</v>
      </c>
      <c r="F10" s="98">
        <f t="shared" si="0"/>
        <v>99.913186071187425</v>
      </c>
    </row>
    <row r="11" spans="1:6" ht="51.6" customHeight="1" x14ac:dyDescent="0.25">
      <c r="A11" s="96" t="s">
        <v>13</v>
      </c>
      <c r="B11" s="97" t="s">
        <v>4</v>
      </c>
      <c r="C11" s="97" t="s">
        <v>14</v>
      </c>
      <c r="D11" s="98">
        <v>111</v>
      </c>
      <c r="E11" s="98">
        <v>111</v>
      </c>
      <c r="F11" s="98">
        <f t="shared" si="0"/>
        <v>100</v>
      </c>
    </row>
    <row r="12" spans="1:6" ht="21" customHeight="1" x14ac:dyDescent="0.25">
      <c r="A12" s="96" t="s">
        <v>16</v>
      </c>
      <c r="B12" s="97" t="s">
        <v>4</v>
      </c>
      <c r="C12" s="97">
        <v>11</v>
      </c>
      <c r="D12" s="98">
        <v>25</v>
      </c>
      <c r="E12" s="98">
        <v>0</v>
      </c>
      <c r="F12" s="98">
        <f t="shared" si="0"/>
        <v>0</v>
      </c>
    </row>
    <row r="13" spans="1:6" ht="21.75" customHeight="1" x14ac:dyDescent="0.25">
      <c r="A13" s="96" t="s">
        <v>17</v>
      </c>
      <c r="B13" s="97" t="s">
        <v>4</v>
      </c>
      <c r="C13" s="97">
        <v>13</v>
      </c>
      <c r="D13" s="98">
        <v>665.4</v>
      </c>
      <c r="E13" s="98">
        <v>665.2</v>
      </c>
      <c r="F13" s="98">
        <f t="shared" si="0"/>
        <v>99.969942891493844</v>
      </c>
    </row>
    <row r="14" spans="1:6" ht="21" customHeight="1" x14ac:dyDescent="0.25">
      <c r="A14" s="99" t="s">
        <v>18</v>
      </c>
      <c r="B14" s="100" t="s">
        <v>19</v>
      </c>
      <c r="C14" s="100"/>
      <c r="D14" s="95">
        <v>460.6</v>
      </c>
      <c r="E14" s="95">
        <f>E15</f>
        <v>460.6</v>
      </c>
      <c r="F14" s="95">
        <f t="shared" si="0"/>
        <v>100</v>
      </c>
    </row>
    <row r="15" spans="1:6" ht="35.25" customHeight="1" x14ac:dyDescent="0.25">
      <c r="A15" s="96" t="s">
        <v>20</v>
      </c>
      <c r="B15" s="97" t="s">
        <v>19</v>
      </c>
      <c r="C15" s="97" t="s">
        <v>10</v>
      </c>
      <c r="D15" s="98">
        <v>460.6</v>
      </c>
      <c r="E15" s="98">
        <v>460.6</v>
      </c>
      <c r="F15" s="98">
        <f t="shared" si="0"/>
        <v>100</v>
      </c>
    </row>
    <row r="16" spans="1:6" ht="46.5" customHeight="1" x14ac:dyDescent="0.25">
      <c r="A16" s="99" t="s">
        <v>21</v>
      </c>
      <c r="B16" s="100" t="s">
        <v>10</v>
      </c>
      <c r="C16" s="100"/>
      <c r="D16" s="95">
        <v>225</v>
      </c>
      <c r="E16" s="95">
        <f>E17</f>
        <v>224.541</v>
      </c>
      <c r="F16" s="95">
        <f t="shared" si="0"/>
        <v>99.795999999999992</v>
      </c>
    </row>
    <row r="17" spans="1:6" ht="47.25" x14ac:dyDescent="0.25">
      <c r="A17" s="96" t="s">
        <v>22</v>
      </c>
      <c r="B17" s="97" t="s">
        <v>10</v>
      </c>
      <c r="C17" s="97">
        <v>10</v>
      </c>
      <c r="D17" s="98">
        <v>225</v>
      </c>
      <c r="E17" s="98">
        <v>224.541</v>
      </c>
      <c r="F17" s="98">
        <f t="shared" si="0"/>
        <v>99.795999999999992</v>
      </c>
    </row>
    <row r="18" spans="1:6" ht="18" customHeight="1" x14ac:dyDescent="0.25">
      <c r="A18" s="53" t="s">
        <v>23</v>
      </c>
      <c r="B18" s="94" t="s">
        <v>24</v>
      </c>
      <c r="C18" s="94"/>
      <c r="D18" s="95">
        <v>3573.6000000000004</v>
      </c>
      <c r="E18" s="95">
        <f>E19</f>
        <v>3572.6</v>
      </c>
      <c r="F18" s="95">
        <f t="shared" si="0"/>
        <v>99.972017013655687</v>
      </c>
    </row>
    <row r="19" spans="1:6" x14ac:dyDescent="0.25">
      <c r="A19" s="46" t="s">
        <v>25</v>
      </c>
      <c r="B19" s="43" t="s">
        <v>24</v>
      </c>
      <c r="C19" s="43" t="s">
        <v>10</v>
      </c>
      <c r="D19" s="98">
        <v>3573.6000000000004</v>
      </c>
      <c r="E19" s="98">
        <v>3572.6</v>
      </c>
      <c r="F19" s="98">
        <f t="shared" si="0"/>
        <v>99.972017013655687</v>
      </c>
    </row>
    <row r="20" spans="1:6" ht="18" customHeight="1" x14ac:dyDescent="0.25">
      <c r="A20" s="53" t="s">
        <v>26</v>
      </c>
      <c r="B20" s="94" t="s">
        <v>15</v>
      </c>
      <c r="C20" s="94"/>
      <c r="D20" s="95">
        <v>26</v>
      </c>
      <c r="E20" s="95">
        <f>E21</f>
        <v>26</v>
      </c>
      <c r="F20" s="95">
        <f t="shared" si="0"/>
        <v>100</v>
      </c>
    </row>
    <row r="21" spans="1:6" ht="21" customHeight="1" x14ac:dyDescent="0.25">
      <c r="A21" s="36" t="s">
        <v>27</v>
      </c>
      <c r="B21" s="32" t="s">
        <v>15</v>
      </c>
      <c r="C21" s="32" t="s">
        <v>15</v>
      </c>
      <c r="D21" s="98">
        <v>26</v>
      </c>
      <c r="E21" s="98">
        <v>26</v>
      </c>
      <c r="F21" s="98">
        <f t="shared" si="0"/>
        <v>100</v>
      </c>
    </row>
    <row r="22" spans="1:6" x14ac:dyDescent="0.25">
      <c r="A22" s="53" t="s">
        <v>28</v>
      </c>
      <c r="B22" s="45" t="s">
        <v>29</v>
      </c>
      <c r="C22" s="45"/>
      <c r="D22" s="95">
        <v>9.1999999999999993</v>
      </c>
      <c r="E22" s="95">
        <f>E23</f>
        <v>9.1999999999999993</v>
      </c>
      <c r="F22" s="95">
        <f t="shared" si="0"/>
        <v>100</v>
      </c>
    </row>
    <row r="23" spans="1:6" x14ac:dyDescent="0.25">
      <c r="A23" s="36" t="s">
        <v>30</v>
      </c>
      <c r="B23" s="43" t="s">
        <v>29</v>
      </c>
      <c r="C23" s="43" t="s">
        <v>19</v>
      </c>
      <c r="D23" s="98">
        <v>9.1999999999999993</v>
      </c>
      <c r="E23" s="98">
        <v>9.1999999999999993</v>
      </c>
      <c r="F23" s="98">
        <f t="shared" si="0"/>
        <v>100</v>
      </c>
    </row>
    <row r="24" spans="1:6" x14ac:dyDescent="0.25">
      <c r="A24" s="133" t="s">
        <v>31</v>
      </c>
      <c r="B24" s="133"/>
      <c r="C24" s="133"/>
      <c r="D24" s="95">
        <f>D7+D14+D16+D18+D20+D22</f>
        <v>9904.3000000000011</v>
      </c>
      <c r="E24" s="95">
        <f>E7+E14+E16+E18+E20+E22</f>
        <v>9874.3740000000016</v>
      </c>
      <c r="F24" s="95">
        <f t="shared" si="0"/>
        <v>99.697848409276773</v>
      </c>
    </row>
    <row r="28" spans="1:6" x14ac:dyDescent="0.25">
      <c r="B28" s="2"/>
      <c r="D28" s="5"/>
      <c r="E28" s="107"/>
      <c r="F28" s="107"/>
    </row>
  </sheetData>
  <mergeCells count="9">
    <mergeCell ref="A24:C24"/>
    <mergeCell ref="B1:F1"/>
    <mergeCell ref="D4:D5"/>
    <mergeCell ref="E4:E5"/>
    <mergeCell ref="F4:F5"/>
    <mergeCell ref="A3:F3"/>
    <mergeCell ref="A4:A5"/>
    <mergeCell ref="B4:B5"/>
    <mergeCell ref="C4:C5"/>
  </mergeCells>
  <pageMargins left="0.7" right="0.7" top="0.75" bottom="0.75" header="0.3" footer="0.3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№2</vt:lpstr>
      <vt:lpstr>пояснительная ведомст.</vt:lpstr>
      <vt:lpstr>Приложение №3</vt:lpstr>
      <vt:lpstr>пояснительная прогр</vt:lpstr>
      <vt:lpstr>Приложение №4</vt:lpstr>
      <vt:lpstr>пояснительная РП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KazakovaEV</cp:lastModifiedBy>
  <cp:lastPrinted>2023-06-21T08:17:21Z</cp:lastPrinted>
  <dcterms:created xsi:type="dcterms:W3CDTF">2004-09-13T07:20:24Z</dcterms:created>
  <dcterms:modified xsi:type="dcterms:W3CDTF">2023-06-21T08:17:24Z</dcterms:modified>
</cp:coreProperties>
</file>